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. 166" sheetId="1" r:id="rId1"/>
  </sheets>
  <definedNames>
    <definedName name="_xlnm.Print_Titles" localSheetId="0">'ф. 166'!$5:$5</definedName>
    <definedName name="_xlnm.Print_Area" localSheetId="0">'ф. 166'!$A$1:$K$77</definedName>
  </definedNames>
  <calcPr fullCalcOnLoad="1"/>
</workbook>
</file>

<file path=xl/sharedStrings.xml><?xml version="1.0" encoding="utf-8"?>
<sst xmlns="http://schemas.openxmlformats.org/spreadsheetml/2006/main" count="131" uniqueCount="128">
  <si>
    <t>Калитинское сельское поселение</t>
  </si>
  <si>
    <t>КЦСР</t>
  </si>
  <si>
    <t>Исполнитель</t>
  </si>
  <si>
    <t xml:space="preserve">Глава администрации </t>
  </si>
  <si>
    <t>Утверждено бюджетной росписью,
с учетом изменений, руб.</t>
  </si>
  <si>
    <t>Исполнено,
руб.</t>
  </si>
  <si>
    <t>Наименование  программы</t>
  </si>
  <si>
    <t>Основные мероприятия  программы</t>
  </si>
  <si>
    <t>Подпрограмма "Дорожное хозяйство Калитинского сельского поселения"</t>
  </si>
  <si>
    <t>Мероприятия по текущему ремонту дорог общего пользования муниципального значения и сооружений на них</t>
  </si>
  <si>
    <t>Мероприятия по содержанию дорог общего пользования муниципального значения и сооружений на них</t>
  </si>
  <si>
    <t>Подпрограмма "Коммунальное хозяйство Калитинского сельского поселения"</t>
  </si>
  <si>
    <t>Мероприятия по капитальному ремонту муниципального жилищного фонда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</si>
  <si>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</si>
  <si>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Мероприятия в области жилищного хозяйства</t>
  </si>
  <si>
    <t>Подпрограмма "Устойчивое развитие территории Калитинского сельского поселения"</t>
  </si>
  <si>
    <t>Развитие учреждений культурно-досуговой деятельности</t>
  </si>
  <si>
    <t>Финансирование капитального ремонта дома культуры п.Калитино Волосовского района</t>
  </si>
  <si>
    <t>В.И.Бердышев</t>
  </si>
  <si>
    <t>М.М.Савицкас, 81373-71-233</t>
  </si>
  <si>
    <t>Газификация населенных пунктов муниципального образования</t>
  </si>
  <si>
    <t>Устойчивое развитие Калитинского сельского поселения Волосовского муниципального района ЛО</t>
  </si>
  <si>
    <t>«Развитие социальной сферы Калитинского сельского поселения Волосовского муниципального района Ленинградской области»</t>
  </si>
  <si>
    <t>Подпрограмма "Развитие физической культуры и спорта Калитинского сельского поселения"</t>
  </si>
  <si>
    <t>Расходы на обеспечение участия команд поселения в районных, областных и всероссийских соревнованиях</t>
  </si>
  <si>
    <t>Мероприятия по укреплению материально-технической базы</t>
  </si>
  <si>
    <t>Подпрограмма "Молодежная политика в Калитинском сельском поселении"</t>
  </si>
  <si>
    <t>Расходы по организационно-воспитательной работе с молодежью</t>
  </si>
  <si>
    <t>Подпрограмма "Развитие культуры Калитинского сельского поселения"</t>
  </si>
  <si>
    <t>Расходы на обеспечение деятельности муниципальных учреждений культуры</t>
  </si>
  <si>
    <t xml:space="preserve">Расходы на обеспечение деятельности муниципальных учреждений культурыв части содержания библиотечных отделов (секторов) </t>
  </si>
  <si>
    <t>Расходы на организацию и  проведение  культурно-досуговых мероприятий</t>
  </si>
  <si>
    <t>Мероприятия, направленные на развитие и поддержку сельского туризма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</si>
  <si>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</si>
  <si>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Расходы на обеспечение выплат стимулирующего характера работникам муниципальных учреждений культуры</t>
  </si>
  <si>
    <t>Муниципальное образование</t>
  </si>
  <si>
    <t>Сведения об исполнении мероприятий в рамках целевых программ за 2016 год</t>
  </si>
  <si>
    <t>27 1 05 00000</t>
  </si>
  <si>
    <t>27 1 05 03150</t>
  </si>
  <si>
    <t>27 1 05 03160</t>
  </si>
  <si>
    <t>27 0 00 00000</t>
  </si>
  <si>
    <t>27 1 05 70140</t>
  </si>
  <si>
    <t>27 1 05 S0140</t>
  </si>
  <si>
    <t>27 1 05 S4390</t>
  </si>
  <si>
    <t>Расходы на капитальный ремонт и ремонт автомобильных дорог общего пользования местного значения</t>
  </si>
  <si>
    <t>Капитальный ремонт и ремонт автомобильных дорог общего пользования,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</si>
  <si>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</si>
  <si>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27 2 00 00000</t>
  </si>
  <si>
    <t>27 2 31 03500</t>
  </si>
  <si>
    <t>27 2 31 03510</t>
  </si>
  <si>
    <t>27 2 31 03520</t>
  </si>
  <si>
    <t>272 32 03540</t>
  </si>
  <si>
    <t>Мероприятия в области коммунального хозяйства</t>
  </si>
  <si>
    <t>27 2 33 06010</t>
  </si>
  <si>
    <t xml:space="preserve">Мероприятия по организации  и содержанию уличного освещения населенных пунктов муниципального образования </t>
  </si>
  <si>
    <t>27 2 33 06030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</si>
  <si>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</si>
  <si>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>27 2 33 06040</t>
  </si>
  <si>
    <t xml:space="preserve">Мероприятия по организации  и содержанию мест захоронения муниципального образования  </t>
  </si>
  <si>
    <t>27 2 33 06050</t>
  </si>
  <si>
    <t xml:space="preserve">Мероприятия по организации благоустройства территории поселения   </t>
  </si>
  <si>
    <t>27 2 33 S0880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</si>
  <si>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</si>
  <si>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S4310</t>
  </si>
  <si>
    <t>Расходы на реализацию мероприятий по борьбе с борщевиком Сосновского</t>
  </si>
  <si>
    <t>27 3 00 00000</t>
  </si>
  <si>
    <t>27 3 32 00670</t>
  </si>
  <si>
    <t>27 3 31 00630</t>
  </si>
  <si>
    <t>Улучшение жилищных условий граждан, проживающих в сельской местности, в том числе молодых семей и молодых специалистов</t>
  </si>
  <si>
    <t>27 3 14 00660</t>
  </si>
  <si>
    <t>43 0 00 00000</t>
  </si>
  <si>
    <t>43 1 00 00000</t>
  </si>
  <si>
    <t>43 1 07 04400</t>
  </si>
  <si>
    <t>43 1 07 04420</t>
  </si>
  <si>
    <t>43 1 17 04430</t>
  </si>
  <si>
    <t>43 1 17 04440</t>
  </si>
  <si>
    <t>43 1 07 05970</t>
  </si>
  <si>
    <t>43 2 00 00000</t>
  </si>
  <si>
    <t>43 2 18 00210</t>
  </si>
  <si>
    <t>43 2 18 00220</t>
  </si>
  <si>
    <t>43 3 00 00000</t>
  </si>
  <si>
    <t>43 3 16 00340</t>
  </si>
  <si>
    <t>«Муниципальное управление Калитинского сельского поселения Волосовского муниципального района Ленинградской области»</t>
  </si>
  <si>
    <t>59 0 00 00000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</si>
  <si>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</si>
  <si>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>27 4 00 00000</t>
  </si>
  <si>
    <t>27 4 34 02190</t>
  </si>
  <si>
    <t>Мероприятия по подготовке населения и организаций к действиям в чрезвычайной ситуации в мирное и военное время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</si>
  <si>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</si>
  <si>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</si>
  <si>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</si>
  <si>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</si>
  <si>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Приобретение товаров, работ, услуг в целях обеспечения текущего функционирования Интернет-сайтов, информационных систем</t>
  </si>
  <si>
    <t>Подпрограмма "Управление имуществом и земельными ресурсами Калитинского сельского поселения"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</si>
  <si>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</si>
  <si>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 xml:space="preserve">Мероприятия по землеустройству и землепользованию </t>
  </si>
  <si>
    <t>Подпрограмма "Обеспечение деятельности администрации муниципального образования Калитинского сельского поселения"</t>
  </si>
  <si>
    <t xml:space="preserve">Расходы на выплаты по оплате труда главы муниципального образования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</si>
  <si>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</si>
  <si>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Расходы на выплаты по оплате труда работников органов местного самоуправления  </t>
  </si>
  <si>
    <t xml:space="preserve">Обеспечение выполнения полномочий и функций органов местного самоуправления 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</si>
  <si>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</si>
  <si>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</si>
  <si>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Расходы на осуществление первичного воинского учета на территориях, где отсутствуют военные комиссариаты 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</si>
  <si>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</si>
  <si>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59 1 00 0000</t>
  </si>
  <si>
    <t>59 1 02 09040</t>
  </si>
  <si>
    <t>59 2 00 0000</t>
  </si>
  <si>
    <t>59 2 02 09030</t>
  </si>
  <si>
    <t>59 2 02 09080</t>
  </si>
  <si>
    <t>59 3 00 0000</t>
  </si>
  <si>
    <t>59 3 27 09020</t>
  </si>
  <si>
    <t>59 3 27 03400</t>
  </si>
  <si>
    <t>59 4 00 0000</t>
  </si>
  <si>
    <t>59 4 01 00130</t>
  </si>
  <si>
    <t>59 4 02 71340</t>
  </si>
  <si>
    <t>59 4 02 00140</t>
  </si>
  <si>
    <t>59 4 02 00150</t>
  </si>
  <si>
    <t>59 4 02 09050</t>
  </si>
  <si>
    <t>59 4 02 08200</t>
  </si>
  <si>
    <t>59 4 02 51180</t>
  </si>
  <si>
    <t>59 4 02 00100</t>
  </si>
  <si>
    <t>27 1 05 74390</t>
  </si>
  <si>
    <t>27 2 33 70880</t>
  </si>
  <si>
    <t>27 2 33 74310</t>
  </si>
  <si>
    <t>43 1 07 70360</t>
  </si>
  <si>
    <t>ВСЕГО</t>
  </si>
  <si>
    <t>% исполнения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</si>
</sst>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00_р_._-;\-* #,##0.000_р_._-;_-* &quot;-&quot;?_р_._-;_-@_-"/>
    <numFmt numFmtId="167" formatCode="0000"/>
    <numFmt numFmtId="168" formatCode="?"/>
    <numFmt numFmtId="169" formatCode="0.0%"/>
    <numFmt numFmtId="170" formatCode="0.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0"/>
    </font>
    <font>
      <sz val="11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8" fillId="0" borderId="0" xfId="61" applyFont="1">
      <alignment/>
      <protection/>
    </xf>
    <xf numFmtId="4" fontId="0" fillId="0" borderId="0" xfId="62" applyNumberFormat="1" applyAlignment="1">
      <alignment horizontal="center"/>
      <protection/>
    </xf>
    <xf numFmtId="0" fontId="0" fillId="0" borderId="10" xfId="62" applyBorder="1" applyAlignment="1">
      <alignment horizontal="center" vertical="center" wrapText="1"/>
      <protection/>
    </xf>
    <xf numFmtId="49" fontId="8" fillId="0" borderId="11" xfId="61" applyNumberFormat="1" applyFont="1" applyBorder="1" applyAlignment="1">
      <alignment horizontal="center" vertical="center"/>
      <protection/>
    </xf>
    <xf numFmtId="0" fontId="2" fillId="0" borderId="0" xfId="61" applyFont="1">
      <alignment/>
      <protection/>
    </xf>
    <xf numFmtId="4" fontId="2" fillId="24" borderId="0" xfId="61" applyNumberFormat="1" applyFont="1" applyFill="1">
      <alignment/>
      <protection/>
    </xf>
    <xf numFmtId="169" fontId="2" fillId="24" borderId="0" xfId="84" applyNumberFormat="1" applyFont="1" applyFill="1" applyAlignment="1">
      <alignment/>
    </xf>
    <xf numFmtId="0" fontId="8" fillId="24" borderId="0" xfId="61" applyFont="1" applyFill="1">
      <alignment/>
      <protection/>
    </xf>
    <xf numFmtId="0" fontId="8" fillId="24" borderId="0" xfId="61" applyFont="1" applyFill="1" applyBorder="1" applyAlignment="1">
      <alignment horizontal="center" wrapText="1"/>
      <protection/>
    </xf>
    <xf numFmtId="49" fontId="8" fillId="24" borderId="0" xfId="61" applyNumberFormat="1" applyFont="1" applyFill="1" applyBorder="1" applyAlignment="1">
      <alignment horizontal="center"/>
      <protection/>
    </xf>
    <xf numFmtId="0" fontId="8" fillId="24" borderId="0" xfId="61" applyFont="1" applyFill="1" applyBorder="1" applyAlignment="1">
      <alignment horizontal="left" wrapText="1"/>
      <protection/>
    </xf>
    <xf numFmtId="0" fontId="8" fillId="24" borderId="0" xfId="61" applyFont="1" applyFill="1" applyBorder="1">
      <alignment/>
      <protection/>
    </xf>
    <xf numFmtId="4" fontId="8" fillId="24" borderId="0" xfId="61" applyNumberFormat="1" applyFont="1" applyFill="1" applyBorder="1" applyAlignment="1">
      <alignment horizontal="center"/>
      <protection/>
    </xf>
    <xf numFmtId="0" fontId="2" fillId="24" borderId="0" xfId="61" applyFont="1" applyFill="1">
      <alignment/>
      <protection/>
    </xf>
    <xf numFmtId="4" fontId="8" fillId="24" borderId="0" xfId="61" applyNumberFormat="1" applyFont="1" applyFill="1">
      <alignment/>
      <protection/>
    </xf>
    <xf numFmtId="0" fontId="8" fillId="24" borderId="12" xfId="61" applyFont="1" applyFill="1" applyBorder="1" applyAlignment="1">
      <alignment vertical="center" wrapText="1"/>
      <protection/>
    </xf>
    <xf numFmtId="0" fontId="8" fillId="0" borderId="12" xfId="61" applyFont="1" applyBorder="1" applyAlignment="1">
      <alignment horizontal="center" vertical="center"/>
      <protection/>
    </xf>
    <xf numFmtId="49" fontId="8" fillId="24" borderId="12" xfId="61" applyNumberFormat="1" applyFont="1" applyFill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top" wrapText="1"/>
      <protection/>
    </xf>
    <xf numFmtId="0" fontId="9" fillId="0" borderId="0" xfId="61" applyFont="1" applyAlignment="1">
      <alignment/>
      <protection/>
    </xf>
    <xf numFmtId="49" fontId="8" fillId="24" borderId="12" xfId="61" applyNumberFormat="1" applyFont="1" applyFill="1" applyBorder="1" applyAlignment="1">
      <alignment horizontal="center"/>
      <protection/>
    </xf>
    <xf numFmtId="0" fontId="29" fillId="24" borderId="13" xfId="56" applyFont="1" applyFill="1" applyBorder="1" applyAlignment="1">
      <alignment horizontal="center" vertical="center" wrapText="1"/>
      <protection/>
    </xf>
    <xf numFmtId="0" fontId="29" fillId="24" borderId="14" xfId="56" applyFont="1" applyFill="1" applyBorder="1" applyAlignment="1">
      <alignment horizontal="center" vertical="center" wrapText="1"/>
      <protection/>
    </xf>
    <xf numFmtId="0" fontId="8" fillId="24" borderId="13" xfId="56" applyFont="1" applyFill="1" applyBorder="1" applyAlignment="1">
      <alignment horizontal="center" vertical="center" wrapText="1"/>
      <protection/>
    </xf>
    <xf numFmtId="0" fontId="30" fillId="24" borderId="12" xfId="61" applyFont="1" applyFill="1" applyBorder="1" applyAlignment="1">
      <alignment vertical="center" wrapText="1"/>
      <protection/>
    </xf>
    <xf numFmtId="49" fontId="30" fillId="24" borderId="12" xfId="61" applyNumberFormat="1" applyFont="1" applyFill="1" applyBorder="1" applyAlignment="1">
      <alignment horizontal="center" vertical="center"/>
      <protection/>
    </xf>
    <xf numFmtId="49" fontId="30" fillId="24" borderId="12" xfId="61" applyNumberFormat="1" applyFont="1" applyFill="1" applyBorder="1" applyAlignment="1">
      <alignment horizontal="center"/>
      <protection/>
    </xf>
    <xf numFmtId="0" fontId="32" fillId="24" borderId="13" xfId="56" applyFont="1" applyFill="1" applyBorder="1" applyAlignment="1">
      <alignment horizontal="center" vertical="center" wrapText="1"/>
      <protection/>
    </xf>
    <xf numFmtId="49" fontId="30" fillId="0" borderId="12" xfId="59" applyNumberFormat="1" applyFont="1" applyFill="1" applyBorder="1" applyAlignment="1">
      <alignment horizontal="left" vertical="top" wrapText="1"/>
      <protection/>
    </xf>
    <xf numFmtId="0" fontId="12" fillId="24" borderId="12" xfId="61" applyFont="1" applyFill="1" applyBorder="1" applyAlignment="1">
      <alignment horizontal="center" wrapText="1"/>
      <protection/>
    </xf>
    <xf numFmtId="0" fontId="8" fillId="24" borderId="12" xfId="61" applyFont="1" applyFill="1" applyBorder="1" applyAlignment="1">
      <alignment horizontal="center" wrapText="1"/>
      <protection/>
    </xf>
    <xf numFmtId="0" fontId="33" fillId="0" borderId="12" xfId="61" applyFont="1" applyFill="1" applyBorder="1" applyAlignment="1">
      <alignment wrapText="1"/>
      <protection/>
    </xf>
    <xf numFmtId="0" fontId="34" fillId="0" borderId="12" xfId="0" applyFont="1" applyBorder="1" applyAlignment="1">
      <alignment wrapText="1"/>
    </xf>
    <xf numFmtId="0" fontId="8" fillId="0" borderId="12" xfId="61" applyFont="1" applyFill="1" applyBorder="1" applyAlignment="1">
      <alignment wrapText="1"/>
      <protection/>
    </xf>
    <xf numFmtId="0" fontId="29" fillId="0" borderId="12" xfId="0" applyFont="1" applyBorder="1" applyAlignment="1">
      <alignment wrapText="1"/>
    </xf>
    <xf numFmtId="0" fontId="8" fillId="24" borderId="12" xfId="61" applyFont="1" applyFill="1" applyBorder="1" applyAlignment="1">
      <alignment wrapText="1"/>
      <protection/>
    </xf>
    <xf numFmtId="0" fontId="35" fillId="0" borderId="12" xfId="61" applyFont="1" applyFill="1" applyBorder="1" applyAlignment="1">
      <alignment wrapText="1"/>
      <protection/>
    </xf>
    <xf numFmtId="0" fontId="8" fillId="0" borderId="12" xfId="61" applyNumberFormat="1" applyFont="1" applyFill="1" applyBorder="1" applyAlignment="1">
      <alignment wrapText="1"/>
      <protection/>
    </xf>
    <xf numFmtId="0" fontId="36" fillId="0" borderId="12" xfId="0" applyFont="1" applyBorder="1" applyAlignment="1">
      <alignment wrapText="1"/>
    </xf>
    <xf numFmtId="0" fontId="33" fillId="0" borderId="12" xfId="0" applyFont="1" applyFill="1" applyBorder="1" applyAlignment="1">
      <alignment wrapText="1"/>
    </xf>
    <xf numFmtId="4" fontId="31" fillId="24" borderId="12" xfId="61" applyNumberFormat="1" applyFont="1" applyFill="1" applyBorder="1" applyAlignment="1">
      <alignment horizontal="center"/>
      <protection/>
    </xf>
    <xf numFmtId="4" fontId="10" fillId="24" borderId="12" xfId="61" applyNumberFormat="1" applyFont="1" applyFill="1" applyBorder="1" applyAlignment="1">
      <alignment horizontal="center"/>
      <protection/>
    </xf>
    <xf numFmtId="0" fontId="8" fillId="24" borderId="12" xfId="61" applyFont="1" applyFill="1" applyBorder="1" applyAlignment="1">
      <alignment horizontal="left" wrapText="1"/>
      <protection/>
    </xf>
    <xf numFmtId="4" fontId="10" fillId="24" borderId="15" xfId="61" applyNumberFormat="1" applyFont="1" applyFill="1" applyBorder="1" applyAlignment="1">
      <alignment horizont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top" wrapText="1"/>
      <protection/>
    </xf>
    <xf numFmtId="170" fontId="11" fillId="24" borderId="16" xfId="61" applyNumberFormat="1" applyFont="1" applyFill="1" applyBorder="1" applyAlignment="1">
      <alignment horizontal="center" wrapText="1"/>
      <protection/>
    </xf>
    <xf numFmtId="170" fontId="11" fillId="24" borderId="17" xfId="61" applyNumberFormat="1" applyFont="1" applyFill="1" applyBorder="1" applyAlignment="1">
      <alignment horizontal="center" wrapText="1"/>
      <protection/>
    </xf>
    <xf numFmtId="170" fontId="11" fillId="24" borderId="18" xfId="61" applyNumberFormat="1" applyFont="1" applyFill="1" applyBorder="1" applyAlignment="1">
      <alignment horizont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2" xfId="55"/>
    <cellStyle name="Обычный 12 2" xfId="56"/>
    <cellStyle name="Обычный 13" xfId="57"/>
    <cellStyle name="Обычный 2" xfId="58"/>
    <cellStyle name="Обычный 2 2" xfId="59"/>
    <cellStyle name="Обычный 2 3" xfId="60"/>
    <cellStyle name="Обычный 2 4" xfId="61"/>
    <cellStyle name="Обычный 2 5" xfId="62"/>
    <cellStyle name="Обычный 3" xfId="63"/>
    <cellStyle name="Обычный 3 2" xfId="64"/>
    <cellStyle name="Обычный 4" xfId="65"/>
    <cellStyle name="Обычный 4 2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2 2" xfId="77"/>
    <cellStyle name="Процентный 3" xfId="78"/>
    <cellStyle name="Процентный 3 2" xfId="79"/>
    <cellStyle name="Процентный 4" xfId="80"/>
    <cellStyle name="Процентный 5" xfId="81"/>
    <cellStyle name="Процентный 6" xfId="82"/>
    <cellStyle name="Процентный 7" xfId="83"/>
    <cellStyle name="Процентный 7 2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Финансовый 4" xfId="91"/>
    <cellStyle name="Хороший" xfId="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SheetLayoutView="100" zoomScalePageLayoutView="0" workbookViewId="0" topLeftCell="A58">
      <selection activeCell="C68" sqref="C68"/>
    </sheetView>
  </sheetViews>
  <sheetFormatPr defaultColWidth="0.85546875" defaultRowHeight="15"/>
  <cols>
    <col min="1" max="1" width="33.7109375" style="4" customWidth="1"/>
    <col min="2" max="2" width="14.00390625" style="4" customWidth="1"/>
    <col min="3" max="3" width="43.8515625" style="4" customWidth="1"/>
    <col min="4" max="4" width="0.85546875" style="4" customWidth="1"/>
    <col min="5" max="5" width="9.8515625" style="4" customWidth="1"/>
    <col min="6" max="6" width="16.28125" style="4" customWidth="1"/>
    <col min="7" max="7" width="0.85546875" style="4" customWidth="1"/>
    <col min="8" max="10" width="16.28125" style="4" customWidth="1"/>
    <col min="11" max="11" width="6.00390625" style="4" customWidth="1"/>
    <col min="12" max="13" width="16.28125" style="8" customWidth="1"/>
    <col min="14" max="18" width="16.28125" style="4" customWidth="1"/>
    <col min="19" max="28" width="26.7109375" style="4" customWidth="1"/>
    <col min="29" max="252" width="0.85546875" style="4" customWidth="1"/>
    <col min="253" max="253" width="33.7109375" style="4" customWidth="1"/>
    <col min="254" max="255" width="0.85546875" style="4" customWidth="1"/>
    <col min="256" max="16384" width="14.00390625" style="4" customWidth="1"/>
  </cols>
  <sheetData>
    <row r="1" spans="1:11" ht="15" customHeight="1" thickBot="1">
      <c r="A1" s="4" t="s">
        <v>35</v>
      </c>
      <c r="H1" s="5"/>
      <c r="J1" s="6"/>
      <c r="K1" s="7"/>
    </row>
    <row r="2" ht="9.75" customHeight="1">
      <c r="A2" s="4" t="s">
        <v>0</v>
      </c>
    </row>
    <row r="3" spans="1:11" ht="12" customHeight="1">
      <c r="A3" s="23"/>
      <c r="B3" s="23"/>
      <c r="C3" s="23" t="s">
        <v>36</v>
      </c>
      <c r="D3" s="23"/>
      <c r="E3" s="23"/>
      <c r="F3" s="23"/>
      <c r="G3" s="23"/>
      <c r="H3" s="23"/>
      <c r="I3" s="23"/>
      <c r="J3" s="23"/>
      <c r="K3" s="23"/>
    </row>
    <row r="4" ht="8.25" customHeight="1"/>
    <row r="5" spans="1:11" ht="61.5" customHeight="1">
      <c r="A5" s="22" t="s">
        <v>6</v>
      </c>
      <c r="B5" s="22" t="s">
        <v>1</v>
      </c>
      <c r="C5" s="22" t="s">
        <v>7</v>
      </c>
      <c r="D5" s="49" t="s">
        <v>4</v>
      </c>
      <c r="E5" s="49"/>
      <c r="F5" s="49"/>
      <c r="G5" s="49" t="s">
        <v>5</v>
      </c>
      <c r="H5" s="49"/>
      <c r="I5" s="49" t="s">
        <v>127</v>
      </c>
      <c r="J5" s="49"/>
      <c r="K5" s="49"/>
    </row>
    <row r="6" spans="1:11" ht="12.75">
      <c r="A6" s="20">
        <v>1</v>
      </c>
      <c r="B6" s="20">
        <v>2</v>
      </c>
      <c r="C6" s="20">
        <v>3</v>
      </c>
      <c r="D6" s="48">
        <v>4</v>
      </c>
      <c r="E6" s="48"/>
      <c r="F6" s="48"/>
      <c r="G6" s="48">
        <v>5</v>
      </c>
      <c r="H6" s="48"/>
      <c r="I6" s="48">
        <v>6</v>
      </c>
      <c r="J6" s="48"/>
      <c r="K6" s="48"/>
    </row>
    <row r="7" spans="1:13" s="11" customFormat="1" ht="49.5" customHeight="1">
      <c r="A7" s="28" t="s">
        <v>126</v>
      </c>
      <c r="B7" s="29"/>
      <c r="C7" s="28"/>
      <c r="D7" s="44">
        <f>D8+D36+D50</f>
        <v>31057585.33</v>
      </c>
      <c r="E7" s="44"/>
      <c r="F7" s="44"/>
      <c r="G7" s="44">
        <f>G8+G36+G50</f>
        <v>11841849.11</v>
      </c>
      <c r="H7" s="44"/>
      <c r="I7" s="50">
        <f>(G7/D7)*100</f>
        <v>38.128685743515916</v>
      </c>
      <c r="J7" s="51"/>
      <c r="K7" s="52"/>
      <c r="L7" s="9"/>
      <c r="M7" s="10"/>
    </row>
    <row r="8" spans="1:13" s="11" customFormat="1" ht="49.5" customHeight="1">
      <c r="A8" s="28" t="s">
        <v>21</v>
      </c>
      <c r="B8" s="29" t="s">
        <v>40</v>
      </c>
      <c r="C8" s="28"/>
      <c r="D8" s="44">
        <f>D9+D16+D29+D34</f>
        <v>12910159.33</v>
      </c>
      <c r="E8" s="44"/>
      <c r="F8" s="44"/>
      <c r="G8" s="44">
        <f>G9+G16+G29+G34</f>
        <v>3873454.28</v>
      </c>
      <c r="H8" s="44"/>
      <c r="I8" s="50">
        <f aca="true" t="shared" si="0" ref="I8:I43">(G8/D8)*100</f>
        <v>30.0031485358903</v>
      </c>
      <c r="J8" s="51"/>
      <c r="K8" s="52"/>
      <c r="L8" s="9"/>
      <c r="M8" s="10"/>
    </row>
    <row r="9" spans="1:13" s="11" customFormat="1" ht="27" customHeight="1">
      <c r="A9" s="19" t="s">
        <v>8</v>
      </c>
      <c r="B9" s="21" t="s">
        <v>37</v>
      </c>
      <c r="C9" s="19"/>
      <c r="D9" s="45">
        <f>D10+D11+D12+D15+D13+D14</f>
        <v>3530401.33</v>
      </c>
      <c r="E9" s="45"/>
      <c r="F9" s="45"/>
      <c r="G9" s="45">
        <f>G10+G11+G12+G15</f>
        <v>582393.42</v>
      </c>
      <c r="H9" s="45"/>
      <c r="I9" s="50">
        <f t="shared" si="0"/>
        <v>16.496521657496658</v>
      </c>
      <c r="J9" s="51"/>
      <c r="K9" s="52"/>
      <c r="L9" s="9"/>
      <c r="M9" s="10"/>
    </row>
    <row r="10" spans="1:13" s="11" customFormat="1" ht="68.25" customHeight="1">
      <c r="A10" s="19"/>
      <c r="B10" s="21" t="s">
        <v>38</v>
      </c>
      <c r="C10" s="19" t="s">
        <v>9</v>
      </c>
      <c r="D10" s="45">
        <v>988193.33</v>
      </c>
      <c r="E10" s="45"/>
      <c r="F10" s="45"/>
      <c r="G10" s="45">
        <v>481800</v>
      </c>
      <c r="H10" s="45"/>
      <c r="I10" s="50">
        <f t="shared" si="0"/>
        <v>48.75564177305265</v>
      </c>
      <c r="J10" s="51"/>
      <c r="K10" s="52"/>
      <c r="L10" s="9"/>
      <c r="M10" s="10"/>
    </row>
    <row r="11" spans="1:13" s="11" customFormat="1" ht="37.5" customHeight="1">
      <c r="A11" s="19"/>
      <c r="B11" s="21" t="s">
        <v>39</v>
      </c>
      <c r="C11" s="19" t="s">
        <v>10</v>
      </c>
      <c r="D11" s="45">
        <v>265800</v>
      </c>
      <c r="E11" s="45"/>
      <c r="F11" s="45"/>
      <c r="G11" s="45">
        <v>100593.42</v>
      </c>
      <c r="H11" s="45"/>
      <c r="I11" s="50">
        <f t="shared" si="0"/>
        <v>37.845530474040636</v>
      </c>
      <c r="J11" s="51"/>
      <c r="K11" s="52"/>
      <c r="L11" s="9"/>
      <c r="M11" s="10"/>
    </row>
    <row r="12" spans="1:13" s="11" customFormat="1" ht="34.5" customHeight="1">
      <c r="A12" s="19"/>
      <c r="B12" s="21" t="s">
        <v>41</v>
      </c>
      <c r="C12" s="19" t="s">
        <v>45</v>
      </c>
      <c r="D12" s="45">
        <v>635400</v>
      </c>
      <c r="E12" s="45"/>
      <c r="F12" s="45"/>
      <c r="G12" s="45">
        <v>0</v>
      </c>
      <c r="H12" s="45"/>
      <c r="I12" s="50">
        <f t="shared" si="0"/>
        <v>0</v>
      </c>
      <c r="J12" s="51"/>
      <c r="K12" s="52"/>
      <c r="L12" s="9"/>
      <c r="M12" s="10"/>
    </row>
    <row r="13" spans="1:13" s="11" customFormat="1" ht="39" customHeight="1">
      <c r="A13" s="19"/>
      <c r="B13" s="21" t="s">
        <v>42</v>
      </c>
      <c r="C13" s="37" t="s">
        <v>44</v>
      </c>
      <c r="D13" s="45">
        <v>318177</v>
      </c>
      <c r="E13" s="45"/>
      <c r="F13" s="45"/>
      <c r="G13" s="45">
        <v>0</v>
      </c>
      <c r="H13" s="45"/>
      <c r="I13" s="50">
        <f t="shared" si="0"/>
        <v>0</v>
      </c>
      <c r="J13" s="51"/>
      <c r="K13" s="52"/>
      <c r="L13" s="9"/>
      <c r="M13" s="10"/>
    </row>
    <row r="14" spans="1:13" s="11" customFormat="1" ht="65.25" customHeight="1">
      <c r="A14" s="19"/>
      <c r="B14" s="21" t="s">
        <v>122</v>
      </c>
      <c r="C14" s="37" t="s">
        <v>46</v>
      </c>
      <c r="D14" s="45">
        <v>1141600</v>
      </c>
      <c r="E14" s="45"/>
      <c r="F14" s="45"/>
      <c r="G14" s="45">
        <v>0</v>
      </c>
      <c r="H14" s="45"/>
      <c r="I14" s="50">
        <f t="shared" si="0"/>
        <v>0</v>
      </c>
      <c r="J14" s="51"/>
      <c r="K14" s="52"/>
      <c r="L14" s="9"/>
      <c r="M14" s="10"/>
    </row>
    <row r="15" spans="1:13" s="11" customFormat="1" ht="76.5" customHeight="1">
      <c r="A15" s="19"/>
      <c r="B15" s="21" t="s">
        <v>43</v>
      </c>
      <c r="C15" s="37" t="s">
        <v>46</v>
      </c>
      <c r="D15" s="45">
        <v>181231</v>
      </c>
      <c r="E15" s="45"/>
      <c r="F15" s="45"/>
      <c r="G15" s="45">
        <v>0</v>
      </c>
      <c r="H15" s="45"/>
      <c r="I15" s="50">
        <f t="shared" si="0"/>
        <v>0</v>
      </c>
      <c r="J15" s="51"/>
      <c r="K15" s="52"/>
      <c r="L15" s="9"/>
      <c r="M15" s="10"/>
    </row>
    <row r="16" spans="1:13" s="11" customFormat="1" ht="33.75" customHeight="1">
      <c r="A16" s="19" t="s">
        <v>11</v>
      </c>
      <c r="B16" s="21" t="s">
        <v>47</v>
      </c>
      <c r="C16" s="19"/>
      <c r="D16" s="45">
        <f>D17+D18+D19+D28+D20+D21+D22+D23+D24+D26+D25+D27</f>
        <v>7819758</v>
      </c>
      <c r="E16" s="45"/>
      <c r="F16" s="45"/>
      <c r="G16" s="45">
        <f>G17+G18+G19+G28+G25+G20+G21+G22+G23+G24+G26+G27</f>
        <v>3291060.86</v>
      </c>
      <c r="H16" s="45"/>
      <c r="I16" s="50">
        <f t="shared" si="0"/>
        <v>42.086479658321906</v>
      </c>
      <c r="J16" s="51"/>
      <c r="K16" s="52"/>
      <c r="L16" s="9"/>
      <c r="M16" s="10"/>
    </row>
    <row r="17" spans="1:13" s="11" customFormat="1" ht="50.25" customHeight="1">
      <c r="A17" s="33"/>
      <c r="B17" s="24" t="s">
        <v>48</v>
      </c>
      <c r="C17" s="25" t="s">
        <v>12</v>
      </c>
      <c r="D17" s="47">
        <v>660000</v>
      </c>
      <c r="E17" s="47"/>
      <c r="F17" s="47"/>
      <c r="G17" s="47">
        <v>273126.3</v>
      </c>
      <c r="H17" s="47"/>
      <c r="I17" s="50">
        <f t="shared" si="0"/>
        <v>41.38277272727272</v>
      </c>
      <c r="J17" s="51"/>
      <c r="K17" s="52"/>
      <c r="L17" s="9"/>
      <c r="M17" s="10"/>
    </row>
    <row r="18" spans="1:13" s="11" customFormat="1" ht="57.75" customHeight="1">
      <c r="A18" s="33"/>
      <c r="B18" s="24" t="s">
        <v>49</v>
      </c>
      <c r="C18" s="26" t="s">
        <v>13</v>
      </c>
      <c r="D18" s="45">
        <v>269885</v>
      </c>
      <c r="E18" s="45"/>
      <c r="F18" s="45"/>
      <c r="G18" s="45">
        <v>69693.39</v>
      </c>
      <c r="H18" s="45"/>
      <c r="I18" s="50">
        <f t="shared" si="0"/>
        <v>25.823365507530987</v>
      </c>
      <c r="J18" s="51"/>
      <c r="K18" s="52"/>
      <c r="L18" s="9"/>
      <c r="M18" s="10"/>
    </row>
    <row r="19" spans="1:13" s="11" customFormat="1" ht="31.5" customHeight="1">
      <c r="A19" s="33"/>
      <c r="B19" s="24" t="s">
        <v>50</v>
      </c>
      <c r="C19" s="25" t="s">
        <v>14</v>
      </c>
      <c r="D19" s="45">
        <v>649173</v>
      </c>
      <c r="E19" s="45"/>
      <c r="F19" s="45"/>
      <c r="G19" s="45">
        <v>649172.13</v>
      </c>
      <c r="H19" s="45"/>
      <c r="I19" s="50">
        <f t="shared" si="0"/>
        <v>99.99986598333572</v>
      </c>
      <c r="J19" s="51"/>
      <c r="K19" s="52"/>
      <c r="L19" s="9"/>
      <c r="M19" s="10"/>
    </row>
    <row r="20" spans="1:13" s="11" customFormat="1" ht="54.75" customHeight="1">
      <c r="A20" s="33"/>
      <c r="B20" s="24" t="s">
        <v>51</v>
      </c>
      <c r="C20" s="38" t="s">
        <v>52</v>
      </c>
      <c r="D20" s="45">
        <v>1000000</v>
      </c>
      <c r="E20" s="45"/>
      <c r="F20" s="45"/>
      <c r="G20" s="45">
        <v>620357</v>
      </c>
      <c r="H20" s="45"/>
      <c r="I20" s="50">
        <f t="shared" si="0"/>
        <v>62.035700000000006</v>
      </c>
      <c r="J20" s="51"/>
      <c r="K20" s="52"/>
      <c r="L20" s="9"/>
      <c r="M20" s="10"/>
    </row>
    <row r="21" spans="1:13" s="11" customFormat="1" ht="42.75" customHeight="1">
      <c r="A21" s="33"/>
      <c r="B21" s="24" t="s">
        <v>53</v>
      </c>
      <c r="C21" s="37" t="s">
        <v>54</v>
      </c>
      <c r="D21" s="45">
        <v>1465000</v>
      </c>
      <c r="E21" s="45"/>
      <c r="F21" s="45"/>
      <c r="G21" s="45">
        <v>797534.14</v>
      </c>
      <c r="H21" s="45"/>
      <c r="I21" s="50">
        <f t="shared" si="0"/>
        <v>54.439190443686</v>
      </c>
      <c r="J21" s="51"/>
      <c r="K21" s="52"/>
      <c r="L21" s="9"/>
      <c r="M21" s="10"/>
    </row>
    <row r="22" spans="1:13" s="11" customFormat="1" ht="39.75" customHeight="1">
      <c r="A22" s="33"/>
      <c r="B22" s="24" t="s">
        <v>55</v>
      </c>
      <c r="C22" s="37" t="s">
        <v>56</v>
      </c>
      <c r="D22" s="45">
        <v>100000</v>
      </c>
      <c r="E22" s="45"/>
      <c r="F22" s="45"/>
      <c r="G22" s="45">
        <v>17360.5</v>
      </c>
      <c r="H22" s="45"/>
      <c r="I22" s="50">
        <f t="shared" si="0"/>
        <v>17.360500000000002</v>
      </c>
      <c r="J22" s="51"/>
      <c r="K22" s="52"/>
      <c r="L22" s="9"/>
      <c r="M22" s="10"/>
    </row>
    <row r="23" spans="1:13" s="11" customFormat="1" ht="33" customHeight="1">
      <c r="A23" s="33"/>
      <c r="B23" s="24" t="s">
        <v>57</v>
      </c>
      <c r="C23" s="37" t="s">
        <v>58</v>
      </c>
      <c r="D23" s="45">
        <v>300000</v>
      </c>
      <c r="E23" s="45"/>
      <c r="F23" s="45"/>
      <c r="G23" s="45">
        <v>45420</v>
      </c>
      <c r="H23" s="45"/>
      <c r="I23" s="50">
        <f t="shared" si="0"/>
        <v>15.14</v>
      </c>
      <c r="J23" s="51"/>
      <c r="K23" s="52"/>
      <c r="L23" s="9"/>
      <c r="M23" s="10"/>
    </row>
    <row r="24" spans="1:13" s="11" customFormat="1" ht="40.5" customHeight="1">
      <c r="A24" s="33"/>
      <c r="B24" s="24" t="s">
        <v>59</v>
      </c>
      <c r="C24" s="37" t="s">
        <v>60</v>
      </c>
      <c r="D24" s="45">
        <v>1130000</v>
      </c>
      <c r="E24" s="45"/>
      <c r="F24" s="45"/>
      <c r="G24" s="45">
        <v>818397.4</v>
      </c>
      <c r="H24" s="45"/>
      <c r="I24" s="50">
        <f t="shared" si="0"/>
        <v>72.42454867256637</v>
      </c>
      <c r="J24" s="51"/>
      <c r="K24" s="52"/>
      <c r="L24" s="9"/>
      <c r="M24" s="10"/>
    </row>
    <row r="25" spans="1:13" s="11" customFormat="1" ht="72.75" customHeight="1">
      <c r="A25" s="33"/>
      <c r="B25" s="24" t="s">
        <v>123</v>
      </c>
      <c r="C25" s="37" t="s">
        <v>62</v>
      </c>
      <c r="D25" s="45">
        <v>1290110</v>
      </c>
      <c r="E25" s="45"/>
      <c r="F25" s="45"/>
      <c r="G25" s="45">
        <v>0</v>
      </c>
      <c r="H25" s="45"/>
      <c r="I25" s="50">
        <f t="shared" si="0"/>
        <v>0</v>
      </c>
      <c r="J25" s="51"/>
      <c r="K25" s="52"/>
      <c r="L25" s="9"/>
      <c r="M25" s="10"/>
    </row>
    <row r="26" spans="1:13" s="11" customFormat="1" ht="72.75" customHeight="1">
      <c r="A26" s="33"/>
      <c r="B26" s="24" t="s">
        <v>61</v>
      </c>
      <c r="C26" s="37" t="s">
        <v>62</v>
      </c>
      <c r="D26" s="45">
        <v>733100</v>
      </c>
      <c r="E26" s="45"/>
      <c r="F26" s="45"/>
      <c r="G26" s="45">
        <v>0</v>
      </c>
      <c r="H26" s="45"/>
      <c r="I26" s="50">
        <f t="shared" si="0"/>
        <v>0</v>
      </c>
      <c r="J26" s="51"/>
      <c r="K26" s="52"/>
      <c r="L26" s="9"/>
      <c r="M26" s="10"/>
    </row>
    <row r="27" spans="1:13" s="11" customFormat="1" ht="35.25" customHeight="1">
      <c r="A27" s="33"/>
      <c r="B27" s="24" t="s">
        <v>124</v>
      </c>
      <c r="C27" s="37" t="s">
        <v>64</v>
      </c>
      <c r="D27" s="45">
        <v>91990</v>
      </c>
      <c r="E27" s="45"/>
      <c r="F27" s="45"/>
      <c r="G27" s="45">
        <v>0</v>
      </c>
      <c r="H27" s="45"/>
      <c r="I27" s="50">
        <f t="shared" si="0"/>
        <v>0</v>
      </c>
      <c r="J27" s="51"/>
      <c r="K27" s="52"/>
      <c r="L27" s="9"/>
      <c r="M27" s="10"/>
    </row>
    <row r="28" spans="1:13" s="11" customFormat="1" ht="35.25" customHeight="1">
      <c r="A28" s="33"/>
      <c r="B28" s="24" t="s">
        <v>63</v>
      </c>
      <c r="C28" s="37" t="s">
        <v>64</v>
      </c>
      <c r="D28" s="45">
        <v>130500</v>
      </c>
      <c r="E28" s="45"/>
      <c r="F28" s="45"/>
      <c r="G28" s="45">
        <v>0</v>
      </c>
      <c r="H28" s="45"/>
      <c r="I28" s="50">
        <f t="shared" si="0"/>
        <v>0</v>
      </c>
      <c r="J28" s="51"/>
      <c r="K28" s="52"/>
      <c r="L28" s="9"/>
      <c r="M28" s="10"/>
    </row>
    <row r="29" spans="1:13" s="11" customFormat="1" ht="39" customHeight="1">
      <c r="A29" s="34" t="s">
        <v>15</v>
      </c>
      <c r="B29" s="24" t="s">
        <v>65</v>
      </c>
      <c r="C29" s="25"/>
      <c r="D29" s="45">
        <f>D30+D33+D31+D32</f>
        <v>1530000</v>
      </c>
      <c r="E29" s="45"/>
      <c r="F29" s="45"/>
      <c r="G29" s="45">
        <f>G30+G33+G32+G31</f>
        <v>0</v>
      </c>
      <c r="H29" s="45"/>
      <c r="I29" s="50">
        <f t="shared" si="0"/>
        <v>0</v>
      </c>
      <c r="J29" s="51"/>
      <c r="K29" s="52"/>
      <c r="L29" s="9"/>
      <c r="M29" s="10"/>
    </row>
    <row r="30" spans="1:13" s="11" customFormat="1" ht="36.75" customHeight="1">
      <c r="A30" s="33"/>
      <c r="B30" s="24" t="s">
        <v>69</v>
      </c>
      <c r="C30" s="25" t="s">
        <v>16</v>
      </c>
      <c r="D30" s="45">
        <v>1000000</v>
      </c>
      <c r="E30" s="45"/>
      <c r="F30" s="45"/>
      <c r="G30" s="45">
        <v>0</v>
      </c>
      <c r="H30" s="45"/>
      <c r="I30" s="50">
        <f t="shared" si="0"/>
        <v>0</v>
      </c>
      <c r="J30" s="51"/>
      <c r="K30" s="52"/>
      <c r="L30" s="9"/>
      <c r="M30" s="10"/>
    </row>
    <row r="31" spans="1:13" s="11" customFormat="1" ht="36.75" customHeight="1">
      <c r="A31" s="33"/>
      <c r="B31" s="24" t="s">
        <v>66</v>
      </c>
      <c r="C31" s="27" t="s">
        <v>20</v>
      </c>
      <c r="D31" s="45">
        <v>500000</v>
      </c>
      <c r="E31" s="45"/>
      <c r="F31" s="45"/>
      <c r="G31" s="45">
        <v>0</v>
      </c>
      <c r="H31" s="45"/>
      <c r="I31" s="50">
        <f t="shared" si="0"/>
        <v>0</v>
      </c>
      <c r="J31" s="51"/>
      <c r="K31" s="52"/>
      <c r="L31" s="9"/>
      <c r="M31" s="10"/>
    </row>
    <row r="32" spans="1:13" s="11" customFormat="1" ht="36.75" customHeight="1">
      <c r="A32" s="33"/>
      <c r="B32" s="24" t="s">
        <v>67</v>
      </c>
      <c r="C32" s="39" t="s">
        <v>68</v>
      </c>
      <c r="D32" s="45">
        <v>30000</v>
      </c>
      <c r="E32" s="45"/>
      <c r="F32" s="45"/>
      <c r="G32" s="45">
        <v>0</v>
      </c>
      <c r="H32" s="45"/>
      <c r="I32" s="50">
        <f t="shared" si="0"/>
        <v>0</v>
      </c>
      <c r="J32" s="51"/>
      <c r="K32" s="52"/>
      <c r="L32" s="9"/>
      <c r="M32" s="10"/>
    </row>
    <row r="33" spans="1:13" s="11" customFormat="1" ht="21" customHeight="1">
      <c r="A33" s="33"/>
      <c r="B33" s="24"/>
      <c r="C33" s="25" t="s">
        <v>17</v>
      </c>
      <c r="D33" s="45">
        <v>0</v>
      </c>
      <c r="E33" s="45"/>
      <c r="F33" s="45"/>
      <c r="G33" s="45">
        <v>0</v>
      </c>
      <c r="H33" s="45"/>
      <c r="I33" s="50" t="e">
        <f t="shared" si="0"/>
        <v>#DIV/0!</v>
      </c>
      <c r="J33" s="51"/>
      <c r="K33" s="52"/>
      <c r="L33" s="9"/>
      <c r="M33" s="10"/>
    </row>
    <row r="34" spans="1:13" s="11" customFormat="1" ht="47.25" customHeight="1">
      <c r="A34" s="37" t="s">
        <v>84</v>
      </c>
      <c r="B34" s="24" t="s">
        <v>85</v>
      </c>
      <c r="C34" s="25"/>
      <c r="D34" s="45">
        <f>D35</f>
        <v>30000</v>
      </c>
      <c r="E34" s="45"/>
      <c r="F34" s="45"/>
      <c r="G34" s="45">
        <f>G35</f>
        <v>0</v>
      </c>
      <c r="H34" s="45"/>
      <c r="I34" s="50">
        <f t="shared" si="0"/>
        <v>0</v>
      </c>
      <c r="J34" s="51"/>
      <c r="K34" s="52"/>
      <c r="L34" s="9"/>
      <c r="M34" s="10"/>
    </row>
    <row r="35" spans="1:13" s="11" customFormat="1" ht="36.75" customHeight="1">
      <c r="A35" s="33"/>
      <c r="B35" s="24" t="s">
        <v>86</v>
      </c>
      <c r="C35" s="41" t="s">
        <v>87</v>
      </c>
      <c r="D35" s="45">
        <v>30000</v>
      </c>
      <c r="E35" s="45"/>
      <c r="F35" s="45"/>
      <c r="G35" s="45">
        <v>0</v>
      </c>
      <c r="H35" s="45"/>
      <c r="I35" s="50">
        <f t="shared" si="0"/>
        <v>0</v>
      </c>
      <c r="J35" s="51"/>
      <c r="K35" s="52"/>
      <c r="L35" s="9"/>
      <c r="M35" s="10"/>
    </row>
    <row r="36" spans="1:13" s="11" customFormat="1" ht="49.5" customHeight="1">
      <c r="A36" s="32" t="s">
        <v>22</v>
      </c>
      <c r="B36" s="30" t="s">
        <v>70</v>
      </c>
      <c r="C36" s="31"/>
      <c r="D36" s="44">
        <f>D37+D45+D48</f>
        <v>8503700</v>
      </c>
      <c r="E36" s="44"/>
      <c r="F36" s="44"/>
      <c r="G36" s="44">
        <f>G37+G45+G48</f>
        <v>4028470.26</v>
      </c>
      <c r="H36" s="44"/>
      <c r="I36" s="50">
        <f t="shared" si="0"/>
        <v>47.37314651269447</v>
      </c>
      <c r="J36" s="51"/>
      <c r="K36" s="52"/>
      <c r="L36" s="9"/>
      <c r="M36" s="10"/>
    </row>
    <row r="37" spans="1:13" s="11" customFormat="1" ht="21" customHeight="1">
      <c r="A37" s="34" t="s">
        <v>28</v>
      </c>
      <c r="B37" s="24" t="s">
        <v>71</v>
      </c>
      <c r="C37" s="25"/>
      <c r="D37" s="45">
        <f>D38+D39+D40+D41+D42+D43+D44</f>
        <v>8381700</v>
      </c>
      <c r="E37" s="45"/>
      <c r="F37" s="45"/>
      <c r="G37" s="45">
        <f>G38+G39+G40+G41+G42+G43+G44</f>
        <v>3983128.26</v>
      </c>
      <c r="H37" s="45"/>
      <c r="I37" s="50">
        <f t="shared" si="0"/>
        <v>47.521723039478864</v>
      </c>
      <c r="J37" s="51"/>
      <c r="K37" s="52"/>
      <c r="L37" s="9"/>
      <c r="M37" s="10"/>
    </row>
    <row r="38" spans="1:13" s="11" customFormat="1" ht="37.5" customHeight="1">
      <c r="A38" s="33"/>
      <c r="B38" s="24" t="s">
        <v>72</v>
      </c>
      <c r="C38" s="25" t="s">
        <v>29</v>
      </c>
      <c r="D38" s="45">
        <v>6077000</v>
      </c>
      <c r="E38" s="45"/>
      <c r="F38" s="45"/>
      <c r="G38" s="45">
        <v>3100519.5</v>
      </c>
      <c r="H38" s="45"/>
      <c r="I38" s="50">
        <f t="shared" si="0"/>
        <v>51.020561132137566</v>
      </c>
      <c r="J38" s="51"/>
      <c r="K38" s="52"/>
      <c r="L38" s="9"/>
      <c r="M38" s="10"/>
    </row>
    <row r="39" spans="1:13" s="11" customFormat="1" ht="37.5" customHeight="1">
      <c r="A39" s="33"/>
      <c r="B39" s="24" t="s">
        <v>73</v>
      </c>
      <c r="C39" s="25" t="s">
        <v>30</v>
      </c>
      <c r="D39" s="45">
        <v>886000</v>
      </c>
      <c r="E39" s="45"/>
      <c r="F39" s="45"/>
      <c r="G39" s="45">
        <v>428685.76</v>
      </c>
      <c r="H39" s="45"/>
      <c r="I39" s="50">
        <f t="shared" si="0"/>
        <v>48.38439729119639</v>
      </c>
      <c r="J39" s="51"/>
      <c r="K39" s="52"/>
      <c r="L39" s="9"/>
      <c r="M39" s="10"/>
    </row>
    <row r="40" spans="1:13" s="11" customFormat="1" ht="21" customHeight="1">
      <c r="A40" s="33"/>
      <c r="B40" s="24" t="s">
        <v>74</v>
      </c>
      <c r="C40" s="25" t="s">
        <v>31</v>
      </c>
      <c r="D40" s="45">
        <v>200000</v>
      </c>
      <c r="E40" s="45"/>
      <c r="F40" s="45"/>
      <c r="G40" s="45">
        <v>54193</v>
      </c>
      <c r="H40" s="45"/>
      <c r="I40" s="50">
        <f t="shared" si="0"/>
        <v>27.096500000000002</v>
      </c>
      <c r="J40" s="51"/>
      <c r="K40" s="52"/>
      <c r="L40" s="9"/>
      <c r="M40" s="10"/>
    </row>
    <row r="41" spans="1:13" s="11" customFormat="1" ht="36.75" customHeight="1">
      <c r="A41" s="33"/>
      <c r="B41" s="24" t="s">
        <v>75</v>
      </c>
      <c r="C41" s="25" t="s">
        <v>32</v>
      </c>
      <c r="D41" s="45">
        <v>20000</v>
      </c>
      <c r="E41" s="45"/>
      <c r="F41" s="45"/>
      <c r="G41" s="45">
        <v>12955</v>
      </c>
      <c r="H41" s="45"/>
      <c r="I41" s="50">
        <f t="shared" si="0"/>
        <v>64.775</v>
      </c>
      <c r="J41" s="51"/>
      <c r="K41" s="52"/>
      <c r="L41" s="9"/>
      <c r="M41" s="10"/>
    </row>
    <row r="42" spans="1:13" s="11" customFormat="1" ht="34.5" customHeight="1">
      <c r="A42" s="33"/>
      <c r="B42" s="24" t="s">
        <v>76</v>
      </c>
      <c r="C42" s="25" t="s">
        <v>33</v>
      </c>
      <c r="D42" s="45">
        <v>955000</v>
      </c>
      <c r="E42" s="45"/>
      <c r="F42" s="45"/>
      <c r="G42" s="45">
        <v>386775</v>
      </c>
      <c r="H42" s="45"/>
      <c r="I42" s="50">
        <f t="shared" si="0"/>
        <v>40.5</v>
      </c>
      <c r="J42" s="51"/>
      <c r="K42" s="52"/>
      <c r="L42" s="9"/>
      <c r="M42" s="10"/>
    </row>
    <row r="43" spans="1:13" s="11" customFormat="1" ht="35.25" customHeight="1">
      <c r="A43" s="33"/>
      <c r="B43" s="24" t="s">
        <v>125</v>
      </c>
      <c r="C43" s="25" t="s">
        <v>34</v>
      </c>
      <c r="D43" s="45">
        <v>243700</v>
      </c>
      <c r="E43" s="45"/>
      <c r="F43" s="45"/>
      <c r="G43" s="45">
        <v>0</v>
      </c>
      <c r="H43" s="45"/>
      <c r="I43" s="50">
        <f t="shared" si="0"/>
        <v>0</v>
      </c>
      <c r="J43" s="51"/>
      <c r="K43" s="52"/>
      <c r="L43" s="9"/>
      <c r="M43" s="10"/>
    </row>
    <row r="44" spans="1:13" s="11" customFormat="1" ht="21" customHeight="1">
      <c r="A44" s="33"/>
      <c r="B44" s="24"/>
      <c r="C44" s="25"/>
      <c r="D44" s="45"/>
      <c r="E44" s="45"/>
      <c r="F44" s="45"/>
      <c r="G44" s="45"/>
      <c r="H44" s="45"/>
      <c r="I44" s="46"/>
      <c r="J44" s="46"/>
      <c r="K44" s="46"/>
      <c r="L44" s="9"/>
      <c r="M44" s="10"/>
    </row>
    <row r="45" spans="1:13" s="11" customFormat="1" ht="36" customHeight="1">
      <c r="A45" s="34" t="s">
        <v>23</v>
      </c>
      <c r="B45" s="24" t="s">
        <v>77</v>
      </c>
      <c r="C45" s="25"/>
      <c r="D45" s="45">
        <f>D46+D47</f>
        <v>75000</v>
      </c>
      <c r="E45" s="45"/>
      <c r="F45" s="45"/>
      <c r="G45" s="45">
        <f>G46+G47</f>
        <v>24510</v>
      </c>
      <c r="H45" s="45"/>
      <c r="I45" s="50">
        <f aca="true" t="shared" si="1" ref="I45:I67">(G45/D45)*100</f>
        <v>32.68</v>
      </c>
      <c r="J45" s="51"/>
      <c r="K45" s="52"/>
      <c r="L45" s="9"/>
      <c r="M45" s="10"/>
    </row>
    <row r="46" spans="1:13" s="11" customFormat="1" ht="21" customHeight="1">
      <c r="A46" s="33"/>
      <c r="B46" s="24" t="s">
        <v>78</v>
      </c>
      <c r="C46" s="25" t="s">
        <v>24</v>
      </c>
      <c r="D46" s="45">
        <v>35000</v>
      </c>
      <c r="E46" s="45"/>
      <c r="F46" s="45"/>
      <c r="G46" s="45">
        <v>0</v>
      </c>
      <c r="H46" s="45"/>
      <c r="I46" s="50">
        <f t="shared" si="1"/>
        <v>0</v>
      </c>
      <c r="J46" s="51"/>
      <c r="K46" s="52"/>
      <c r="L46" s="9"/>
      <c r="M46" s="10"/>
    </row>
    <row r="47" spans="1:13" s="11" customFormat="1" ht="21" customHeight="1">
      <c r="A47" s="33"/>
      <c r="B47" s="24" t="s">
        <v>79</v>
      </c>
      <c r="C47" s="25" t="s">
        <v>25</v>
      </c>
      <c r="D47" s="45">
        <v>40000</v>
      </c>
      <c r="E47" s="45"/>
      <c r="F47" s="45"/>
      <c r="G47" s="45">
        <v>24510</v>
      </c>
      <c r="H47" s="45"/>
      <c r="I47" s="50">
        <f t="shared" si="1"/>
        <v>61.275</v>
      </c>
      <c r="J47" s="51"/>
      <c r="K47" s="52"/>
      <c r="L47" s="9"/>
      <c r="M47" s="10"/>
    </row>
    <row r="48" spans="1:13" s="11" customFormat="1" ht="21" customHeight="1">
      <c r="A48" s="34" t="s">
        <v>26</v>
      </c>
      <c r="B48" s="24" t="s">
        <v>80</v>
      </c>
      <c r="C48" s="25"/>
      <c r="D48" s="45">
        <f>D49</f>
        <v>47000</v>
      </c>
      <c r="E48" s="45"/>
      <c r="F48" s="45"/>
      <c r="G48" s="45">
        <f>G49</f>
        <v>20832</v>
      </c>
      <c r="H48" s="45"/>
      <c r="I48" s="50">
        <f t="shared" si="1"/>
        <v>44.32340425531915</v>
      </c>
      <c r="J48" s="51"/>
      <c r="K48" s="52"/>
      <c r="L48" s="9"/>
      <c r="M48" s="10"/>
    </row>
    <row r="49" spans="1:13" s="11" customFormat="1" ht="47.25" customHeight="1">
      <c r="A49" s="33"/>
      <c r="B49" s="24" t="s">
        <v>81</v>
      </c>
      <c r="C49" s="25" t="s">
        <v>27</v>
      </c>
      <c r="D49" s="45">
        <v>47000</v>
      </c>
      <c r="E49" s="45"/>
      <c r="F49" s="45"/>
      <c r="G49" s="45">
        <v>20832</v>
      </c>
      <c r="H49" s="45"/>
      <c r="I49" s="50">
        <f t="shared" si="1"/>
        <v>44.32340425531915</v>
      </c>
      <c r="J49" s="51"/>
      <c r="K49" s="52"/>
      <c r="L49" s="9"/>
      <c r="M49" s="10"/>
    </row>
    <row r="50" spans="1:13" s="11" customFormat="1" ht="51" customHeight="1">
      <c r="A50" s="32" t="s">
        <v>82</v>
      </c>
      <c r="B50" s="30" t="s">
        <v>83</v>
      </c>
      <c r="C50" s="31"/>
      <c r="D50" s="44">
        <f>D51+D53+D56+D59</f>
        <v>9643726</v>
      </c>
      <c r="E50" s="44"/>
      <c r="F50" s="44"/>
      <c r="G50" s="44">
        <f>G51+G53+G56+G59</f>
        <v>3939924.5700000003</v>
      </c>
      <c r="H50" s="44"/>
      <c r="I50" s="50">
        <f t="shared" si="1"/>
        <v>40.85479585380174</v>
      </c>
      <c r="J50" s="51"/>
      <c r="K50" s="52"/>
      <c r="L50" s="9"/>
      <c r="M50" s="10"/>
    </row>
    <row r="51" spans="1:13" s="11" customFormat="1" ht="41.25" customHeight="1">
      <c r="A51" s="42" t="s">
        <v>88</v>
      </c>
      <c r="B51" s="24" t="s">
        <v>105</v>
      </c>
      <c r="C51" s="25"/>
      <c r="D51" s="45">
        <f>D52</f>
        <v>50000</v>
      </c>
      <c r="E51" s="45"/>
      <c r="F51" s="45"/>
      <c r="G51" s="45">
        <f>G52</f>
        <v>10000</v>
      </c>
      <c r="H51" s="45"/>
      <c r="I51" s="50">
        <f t="shared" si="1"/>
        <v>20</v>
      </c>
      <c r="J51" s="51"/>
      <c r="K51" s="52"/>
      <c r="L51" s="9"/>
      <c r="M51" s="10"/>
    </row>
    <row r="52" spans="1:13" s="11" customFormat="1" ht="66.75" customHeight="1">
      <c r="A52" s="35"/>
      <c r="B52" s="24" t="s">
        <v>106</v>
      </c>
      <c r="C52" s="35" t="s">
        <v>89</v>
      </c>
      <c r="D52" s="45">
        <v>50000</v>
      </c>
      <c r="E52" s="45"/>
      <c r="F52" s="45"/>
      <c r="G52" s="45">
        <v>10000</v>
      </c>
      <c r="H52" s="45"/>
      <c r="I52" s="50">
        <f t="shared" si="1"/>
        <v>20</v>
      </c>
      <c r="J52" s="51"/>
      <c r="K52" s="52"/>
      <c r="L52" s="9"/>
      <c r="M52" s="10"/>
    </row>
    <row r="53" spans="1:13" s="11" customFormat="1" ht="55.5" customHeight="1">
      <c r="A53" s="42" t="s">
        <v>90</v>
      </c>
      <c r="B53" s="24" t="s">
        <v>107</v>
      </c>
      <c r="C53" s="25"/>
      <c r="D53" s="45">
        <f>D54+D55</f>
        <v>210200</v>
      </c>
      <c r="E53" s="45"/>
      <c r="F53" s="45"/>
      <c r="G53" s="45">
        <f>G54+G55</f>
        <v>148239.08000000002</v>
      </c>
      <c r="H53" s="45"/>
      <c r="I53" s="50">
        <f t="shared" si="1"/>
        <v>70.52287345385349</v>
      </c>
      <c r="J53" s="51"/>
      <c r="K53" s="52"/>
      <c r="L53" s="9"/>
      <c r="M53" s="10"/>
    </row>
    <row r="54" spans="1:13" s="11" customFormat="1" ht="72" customHeight="1">
      <c r="A54" s="43"/>
      <c r="B54" s="24" t="s">
        <v>108</v>
      </c>
      <c r="C54" s="43" t="s">
        <v>91</v>
      </c>
      <c r="D54" s="45">
        <v>72000</v>
      </c>
      <c r="E54" s="45"/>
      <c r="F54" s="45"/>
      <c r="G54" s="45">
        <v>30000</v>
      </c>
      <c r="H54" s="45"/>
      <c r="I54" s="50">
        <f t="shared" si="1"/>
        <v>41.66666666666667</v>
      </c>
      <c r="J54" s="51"/>
      <c r="K54" s="52"/>
      <c r="L54" s="9"/>
      <c r="M54" s="10"/>
    </row>
    <row r="55" spans="1:13" s="11" customFormat="1" ht="53.25" customHeight="1">
      <c r="A55" s="36"/>
      <c r="B55" s="24" t="s">
        <v>109</v>
      </c>
      <c r="C55" s="36" t="s">
        <v>92</v>
      </c>
      <c r="D55" s="45">
        <v>138200</v>
      </c>
      <c r="E55" s="45"/>
      <c r="F55" s="45"/>
      <c r="G55" s="45">
        <v>118239.08</v>
      </c>
      <c r="H55" s="45"/>
      <c r="I55" s="50">
        <f t="shared" si="1"/>
        <v>85.556497829233</v>
      </c>
      <c r="J55" s="51"/>
      <c r="K55" s="52"/>
      <c r="L55" s="9"/>
      <c r="M55" s="10"/>
    </row>
    <row r="56" spans="1:13" s="11" customFormat="1" ht="42" customHeight="1">
      <c r="A56" s="40" t="s">
        <v>93</v>
      </c>
      <c r="B56" s="24" t="s">
        <v>110</v>
      </c>
      <c r="C56" s="25"/>
      <c r="D56" s="45">
        <f>D57+D58</f>
        <v>1490000</v>
      </c>
      <c r="E56" s="45"/>
      <c r="F56" s="45"/>
      <c r="G56" s="45">
        <f>G57+G58</f>
        <v>130700</v>
      </c>
      <c r="H56" s="45"/>
      <c r="I56" s="50">
        <f t="shared" si="1"/>
        <v>8.771812080536913</v>
      </c>
      <c r="J56" s="51"/>
      <c r="K56" s="52"/>
      <c r="L56" s="9"/>
      <c r="M56" s="10"/>
    </row>
    <row r="57" spans="1:13" s="11" customFormat="1" ht="80.25" customHeight="1">
      <c r="A57" s="35"/>
      <c r="B57" s="24" t="s">
        <v>111</v>
      </c>
      <c r="C57" s="35" t="s">
        <v>94</v>
      </c>
      <c r="D57" s="45">
        <v>30000</v>
      </c>
      <c r="E57" s="45"/>
      <c r="F57" s="45"/>
      <c r="G57" s="45">
        <v>12000</v>
      </c>
      <c r="H57" s="45"/>
      <c r="I57" s="50">
        <f t="shared" si="1"/>
        <v>40</v>
      </c>
      <c r="J57" s="51"/>
      <c r="K57" s="52"/>
      <c r="L57" s="9"/>
      <c r="M57" s="10"/>
    </row>
    <row r="58" spans="1:13" s="11" customFormat="1" ht="30.75" customHeight="1">
      <c r="A58" s="35"/>
      <c r="B58" s="24" t="s">
        <v>112</v>
      </c>
      <c r="C58" s="35" t="s">
        <v>95</v>
      </c>
      <c r="D58" s="45">
        <v>1460000</v>
      </c>
      <c r="E58" s="45"/>
      <c r="F58" s="45"/>
      <c r="G58" s="45">
        <v>118700</v>
      </c>
      <c r="H58" s="45"/>
      <c r="I58" s="50">
        <f t="shared" si="1"/>
        <v>8.13013698630137</v>
      </c>
      <c r="J58" s="51"/>
      <c r="K58" s="52"/>
      <c r="L58" s="9"/>
      <c r="M58" s="10"/>
    </row>
    <row r="59" spans="1:13" s="11" customFormat="1" ht="54.75" customHeight="1">
      <c r="A59" s="42" t="s">
        <v>96</v>
      </c>
      <c r="B59" s="24" t="s">
        <v>113</v>
      </c>
      <c r="C59" s="25"/>
      <c r="D59" s="45">
        <f>D60+D61+D62+D63+D64+D65+D66+D67</f>
        <v>7893526</v>
      </c>
      <c r="E59" s="45"/>
      <c r="F59" s="45"/>
      <c r="G59" s="45">
        <f>G60+G61+G62+G63+G64+G65+G66+G67</f>
        <v>3650985.49</v>
      </c>
      <c r="H59" s="45"/>
      <c r="I59" s="50">
        <f t="shared" si="1"/>
        <v>46.25291016967576</v>
      </c>
      <c r="J59" s="51"/>
      <c r="K59" s="52"/>
      <c r="L59" s="9"/>
      <c r="M59" s="10"/>
    </row>
    <row r="60" spans="1:13" s="11" customFormat="1" ht="30" customHeight="1">
      <c r="A60" s="35"/>
      <c r="B60" s="24" t="s">
        <v>114</v>
      </c>
      <c r="C60" s="35" t="s">
        <v>97</v>
      </c>
      <c r="D60" s="45">
        <v>1160000</v>
      </c>
      <c r="E60" s="45"/>
      <c r="F60" s="45"/>
      <c r="G60" s="45">
        <v>675496.16</v>
      </c>
      <c r="H60" s="45"/>
      <c r="I60" s="50">
        <f t="shared" si="1"/>
        <v>58.2324275862069</v>
      </c>
      <c r="J60" s="51"/>
      <c r="K60" s="52"/>
      <c r="L60" s="9"/>
      <c r="M60" s="10"/>
    </row>
    <row r="61" spans="1:13" s="11" customFormat="1" ht="83.25" customHeight="1">
      <c r="A61" s="36"/>
      <c r="B61" s="24" t="s">
        <v>115</v>
      </c>
      <c r="C61" s="36" t="s">
        <v>98</v>
      </c>
      <c r="D61" s="45">
        <v>511129</v>
      </c>
      <c r="E61" s="45"/>
      <c r="F61" s="45"/>
      <c r="G61" s="45">
        <v>225861.34</v>
      </c>
      <c r="H61" s="45"/>
      <c r="I61" s="50">
        <f t="shared" si="1"/>
        <v>44.18871556886813</v>
      </c>
      <c r="J61" s="51"/>
      <c r="K61" s="52"/>
      <c r="L61" s="9"/>
      <c r="M61" s="10"/>
    </row>
    <row r="62" spans="1:13" s="11" customFormat="1" ht="43.5" customHeight="1">
      <c r="A62" s="35"/>
      <c r="B62" s="24" t="s">
        <v>116</v>
      </c>
      <c r="C62" s="35" t="s">
        <v>99</v>
      </c>
      <c r="D62" s="45">
        <v>3100000</v>
      </c>
      <c r="E62" s="45"/>
      <c r="F62" s="45"/>
      <c r="G62" s="45">
        <v>1625923.74</v>
      </c>
      <c r="H62" s="45"/>
      <c r="I62" s="50">
        <f t="shared" si="1"/>
        <v>52.4491529032258</v>
      </c>
      <c r="J62" s="51"/>
      <c r="K62" s="52"/>
      <c r="L62" s="9"/>
      <c r="M62" s="10"/>
    </row>
    <row r="63" spans="1:13" s="11" customFormat="1" ht="43.5" customHeight="1">
      <c r="A63" s="35"/>
      <c r="B63" s="24" t="s">
        <v>117</v>
      </c>
      <c r="C63" s="35" t="s">
        <v>100</v>
      </c>
      <c r="D63" s="45">
        <v>2298500</v>
      </c>
      <c r="E63" s="45"/>
      <c r="F63" s="45"/>
      <c r="G63" s="45">
        <v>854077.33</v>
      </c>
      <c r="H63" s="45"/>
      <c r="I63" s="50">
        <f t="shared" si="1"/>
        <v>37.15803045464433</v>
      </c>
      <c r="J63" s="51"/>
      <c r="K63" s="52"/>
      <c r="L63" s="9"/>
      <c r="M63" s="10"/>
    </row>
    <row r="64" spans="1:13" s="11" customFormat="1" ht="60.75" customHeight="1">
      <c r="A64" s="35"/>
      <c r="B64" s="24" t="s">
        <v>118</v>
      </c>
      <c r="C64" s="35" t="s">
        <v>101</v>
      </c>
      <c r="D64" s="45">
        <v>7000</v>
      </c>
      <c r="E64" s="45"/>
      <c r="F64" s="45"/>
      <c r="G64" s="45">
        <v>6099.6</v>
      </c>
      <c r="H64" s="45"/>
      <c r="I64" s="50">
        <f t="shared" si="1"/>
        <v>87.13714285714286</v>
      </c>
      <c r="J64" s="51"/>
      <c r="K64" s="52"/>
      <c r="L64" s="9"/>
      <c r="M64" s="10"/>
    </row>
    <row r="65" spans="1:13" s="11" customFormat="1" ht="63" customHeight="1">
      <c r="A65" s="35"/>
      <c r="B65" s="24" t="s">
        <v>119</v>
      </c>
      <c r="C65" s="35" t="s">
        <v>102</v>
      </c>
      <c r="D65" s="45">
        <v>361817</v>
      </c>
      <c r="E65" s="45"/>
      <c r="F65" s="45"/>
      <c r="G65" s="45">
        <v>180908.5</v>
      </c>
      <c r="H65" s="45"/>
      <c r="I65" s="50">
        <f t="shared" si="1"/>
        <v>50</v>
      </c>
      <c r="J65" s="51"/>
      <c r="K65" s="52"/>
      <c r="L65" s="9"/>
      <c r="M65" s="10"/>
    </row>
    <row r="66" spans="1:13" s="11" customFormat="1" ht="48" customHeight="1">
      <c r="A66" s="35"/>
      <c r="B66" s="24" t="s">
        <v>120</v>
      </c>
      <c r="C66" s="35" t="s">
        <v>103</v>
      </c>
      <c r="D66" s="45">
        <v>195080</v>
      </c>
      <c r="E66" s="45"/>
      <c r="F66" s="45"/>
      <c r="G66" s="45">
        <v>82618.82</v>
      </c>
      <c r="H66" s="45"/>
      <c r="I66" s="50">
        <f t="shared" si="1"/>
        <v>42.35125076891532</v>
      </c>
      <c r="J66" s="51"/>
      <c r="K66" s="52"/>
      <c r="L66" s="9"/>
      <c r="M66" s="10"/>
    </row>
    <row r="67" spans="1:13" s="11" customFormat="1" ht="74.25" customHeight="1">
      <c r="A67" s="35"/>
      <c r="B67" s="24" t="s">
        <v>121</v>
      </c>
      <c r="C67" s="35" t="s">
        <v>104</v>
      </c>
      <c r="D67" s="45">
        <v>260000</v>
      </c>
      <c r="E67" s="45"/>
      <c r="F67" s="45"/>
      <c r="G67" s="45">
        <v>0</v>
      </c>
      <c r="H67" s="45"/>
      <c r="I67" s="50">
        <f t="shared" si="1"/>
        <v>0</v>
      </c>
      <c r="J67" s="51"/>
      <c r="K67" s="52"/>
      <c r="L67" s="9"/>
      <c r="M67" s="10"/>
    </row>
    <row r="68" spans="1:13" s="11" customFormat="1" ht="21" customHeight="1">
      <c r="A68" s="33"/>
      <c r="B68" s="24"/>
      <c r="C68" s="25"/>
      <c r="D68" s="45"/>
      <c r="E68" s="45"/>
      <c r="F68" s="45"/>
      <c r="G68" s="45"/>
      <c r="H68" s="45"/>
      <c r="I68" s="46"/>
      <c r="J68" s="46"/>
      <c r="K68" s="46"/>
      <c r="L68" s="9"/>
      <c r="M68" s="10"/>
    </row>
    <row r="69" spans="1:13" s="11" customFormat="1" ht="21" customHeight="1">
      <c r="A69" s="33"/>
      <c r="B69" s="24"/>
      <c r="C69" s="25"/>
      <c r="D69" s="45"/>
      <c r="E69" s="45"/>
      <c r="F69" s="45"/>
      <c r="G69" s="45"/>
      <c r="H69" s="45"/>
      <c r="I69" s="46"/>
      <c r="J69" s="46"/>
      <c r="K69" s="46"/>
      <c r="L69" s="9"/>
      <c r="M69" s="10"/>
    </row>
    <row r="70" spans="1:13" s="11" customFormat="1" ht="21" customHeight="1">
      <c r="A70" s="33"/>
      <c r="B70" s="24"/>
      <c r="C70" s="25"/>
      <c r="D70" s="45"/>
      <c r="E70" s="45"/>
      <c r="F70" s="45"/>
      <c r="G70" s="45"/>
      <c r="H70" s="45"/>
      <c r="I70" s="46"/>
      <c r="J70" s="46"/>
      <c r="K70" s="46"/>
      <c r="L70" s="9"/>
      <c r="M70" s="10"/>
    </row>
    <row r="71" spans="1:13" s="11" customFormat="1" ht="21" customHeight="1">
      <c r="A71" s="33"/>
      <c r="B71" s="24"/>
      <c r="C71" s="25"/>
      <c r="D71" s="45"/>
      <c r="E71" s="45"/>
      <c r="F71" s="45"/>
      <c r="G71" s="45"/>
      <c r="H71" s="45"/>
      <c r="I71" s="46"/>
      <c r="J71" s="46"/>
      <c r="K71" s="46"/>
      <c r="L71" s="9"/>
      <c r="M71" s="10"/>
    </row>
    <row r="72" spans="1:13" s="11" customFormat="1" ht="19.5" customHeight="1">
      <c r="A72" s="12"/>
      <c r="B72" s="13"/>
      <c r="C72" s="15"/>
      <c r="D72" s="16"/>
      <c r="E72" s="16"/>
      <c r="F72" s="16"/>
      <c r="G72" s="16"/>
      <c r="H72" s="16"/>
      <c r="I72" s="14"/>
      <c r="J72" s="14"/>
      <c r="K72" s="14"/>
      <c r="L72" s="17"/>
      <c r="M72" s="10"/>
    </row>
    <row r="73" spans="1:13" s="11" customFormat="1" ht="15">
      <c r="A73" s="1" t="s">
        <v>3</v>
      </c>
      <c r="B73" s="2"/>
      <c r="C73" s="2" t="s">
        <v>18</v>
      </c>
      <c r="D73" s="3"/>
      <c r="E73" s="3"/>
      <c r="F73" s="3"/>
      <c r="G73" s="18"/>
      <c r="H73" s="18"/>
      <c r="L73" s="17"/>
      <c r="M73" s="10"/>
    </row>
    <row r="74" spans="1:13" s="11" customFormat="1" ht="15">
      <c r="A74" s="1"/>
      <c r="B74" s="2"/>
      <c r="C74" s="2"/>
      <c r="D74" s="3"/>
      <c r="E74" s="3"/>
      <c r="F74" s="3"/>
      <c r="L74" s="17"/>
      <c r="M74" s="10"/>
    </row>
    <row r="75" spans="1:13" s="11" customFormat="1" ht="15">
      <c r="A75" s="1" t="s">
        <v>2</v>
      </c>
      <c r="B75" s="2"/>
      <c r="C75" s="2" t="s">
        <v>19</v>
      </c>
      <c r="D75" s="3"/>
      <c r="E75" s="3"/>
      <c r="F75" s="3"/>
      <c r="L75" s="17"/>
      <c r="M75" s="17"/>
    </row>
    <row r="76" spans="1:13" s="11" customFormat="1" ht="15">
      <c r="A76" s="1"/>
      <c r="B76" s="2"/>
      <c r="C76" s="2"/>
      <c r="D76" s="3"/>
      <c r="E76" s="3"/>
      <c r="F76" s="3"/>
      <c r="L76" s="17"/>
      <c r="M76" s="17"/>
    </row>
    <row r="77" spans="12:13" s="11" customFormat="1" ht="0.75" customHeight="1">
      <c r="L77" s="17"/>
      <c r="M77" s="17"/>
    </row>
    <row r="78" spans="12:13" s="11" customFormat="1" ht="12.75">
      <c r="L78" s="17"/>
      <c r="M78" s="17"/>
    </row>
    <row r="79" spans="12:13" s="11" customFormat="1" ht="12.75">
      <c r="L79" s="17"/>
      <c r="M79" s="17"/>
    </row>
    <row r="80" spans="12:13" s="11" customFormat="1" ht="12.75">
      <c r="L80" s="17"/>
      <c r="M80" s="17"/>
    </row>
    <row r="81" spans="12:13" s="11" customFormat="1" ht="12.75">
      <c r="L81" s="17"/>
      <c r="M81" s="17"/>
    </row>
    <row r="82" spans="12:13" s="11" customFormat="1" ht="12.75">
      <c r="L82" s="17"/>
      <c r="M82" s="17"/>
    </row>
    <row r="83" spans="12:13" s="11" customFormat="1" ht="12.75">
      <c r="L83" s="17"/>
      <c r="M83" s="17"/>
    </row>
    <row r="84" spans="12:13" s="11" customFormat="1" ht="12.75">
      <c r="L84" s="17"/>
      <c r="M84" s="17"/>
    </row>
    <row r="85" spans="12:13" s="11" customFormat="1" ht="12.75">
      <c r="L85" s="17"/>
      <c r="M85" s="17"/>
    </row>
    <row r="86" spans="12:13" s="11" customFormat="1" ht="12.75">
      <c r="L86" s="17"/>
      <c r="M86" s="17"/>
    </row>
    <row r="87" spans="12:13" s="11" customFormat="1" ht="12.75">
      <c r="L87" s="17"/>
      <c r="M87" s="17"/>
    </row>
    <row r="88" spans="12:13" s="11" customFormat="1" ht="12.75">
      <c r="L88" s="17"/>
      <c r="M88" s="17"/>
    </row>
    <row r="89" spans="12:13" s="11" customFormat="1" ht="12.75">
      <c r="L89" s="17"/>
      <c r="M89" s="17"/>
    </row>
    <row r="90" spans="12:13" s="11" customFormat="1" ht="12.75">
      <c r="L90" s="17"/>
      <c r="M90" s="17"/>
    </row>
  </sheetData>
  <sheetProtection/>
  <mergeCells count="201">
    <mergeCell ref="D27:F27"/>
    <mergeCell ref="G27:H27"/>
    <mergeCell ref="I27:K27"/>
    <mergeCell ref="D70:F70"/>
    <mergeCell ref="G70:H70"/>
    <mergeCell ref="I70:K70"/>
    <mergeCell ref="D34:F34"/>
    <mergeCell ref="G34:H34"/>
    <mergeCell ref="I34:K34"/>
    <mergeCell ref="D35:F35"/>
    <mergeCell ref="I35:K35"/>
    <mergeCell ref="D68:F68"/>
    <mergeCell ref="G68:H68"/>
    <mergeCell ref="I68:K68"/>
    <mergeCell ref="D64:F64"/>
    <mergeCell ref="G64:H64"/>
    <mergeCell ref="I64:K64"/>
    <mergeCell ref="D65:F65"/>
    <mergeCell ref="G65:H65"/>
    <mergeCell ref="D69:F69"/>
    <mergeCell ref="G69:H69"/>
    <mergeCell ref="I69:K69"/>
    <mergeCell ref="D66:F66"/>
    <mergeCell ref="G66:H66"/>
    <mergeCell ref="I66:K66"/>
    <mergeCell ref="D67:F67"/>
    <mergeCell ref="G67:H67"/>
    <mergeCell ref="I67:K67"/>
    <mergeCell ref="I65:K65"/>
    <mergeCell ref="D62:F62"/>
    <mergeCell ref="G62:H62"/>
    <mergeCell ref="I62:K62"/>
    <mergeCell ref="D63:F63"/>
    <mergeCell ref="G63:H63"/>
    <mergeCell ref="I63:K63"/>
    <mergeCell ref="D60:F60"/>
    <mergeCell ref="G60:H60"/>
    <mergeCell ref="I60:K60"/>
    <mergeCell ref="D61:F61"/>
    <mergeCell ref="G61:H61"/>
    <mergeCell ref="I61:K61"/>
    <mergeCell ref="D58:F58"/>
    <mergeCell ref="G58:H58"/>
    <mergeCell ref="I58:K58"/>
    <mergeCell ref="D59:F59"/>
    <mergeCell ref="G59:H59"/>
    <mergeCell ref="I59:K59"/>
    <mergeCell ref="D56:F56"/>
    <mergeCell ref="G56:H56"/>
    <mergeCell ref="I56:K56"/>
    <mergeCell ref="D57:F57"/>
    <mergeCell ref="G57:H57"/>
    <mergeCell ref="I57:K57"/>
    <mergeCell ref="G54:H54"/>
    <mergeCell ref="I54:K54"/>
    <mergeCell ref="D55:F55"/>
    <mergeCell ref="G55:H55"/>
    <mergeCell ref="I55:K55"/>
    <mergeCell ref="D52:F52"/>
    <mergeCell ref="G52:H52"/>
    <mergeCell ref="I52:K52"/>
    <mergeCell ref="D71:F71"/>
    <mergeCell ref="G71:H71"/>
    <mergeCell ref="I71:K71"/>
    <mergeCell ref="D53:F53"/>
    <mergeCell ref="G53:H53"/>
    <mergeCell ref="I53:K53"/>
    <mergeCell ref="D54:F54"/>
    <mergeCell ref="D50:F50"/>
    <mergeCell ref="G50:H50"/>
    <mergeCell ref="I50:K50"/>
    <mergeCell ref="D51:F51"/>
    <mergeCell ref="G51:H51"/>
    <mergeCell ref="I51:K51"/>
    <mergeCell ref="D24:F24"/>
    <mergeCell ref="G24:H24"/>
    <mergeCell ref="I24:K24"/>
    <mergeCell ref="D26:F26"/>
    <mergeCell ref="G26:H26"/>
    <mergeCell ref="I26:K26"/>
    <mergeCell ref="D25:F25"/>
    <mergeCell ref="G25:H25"/>
    <mergeCell ref="I25:K25"/>
    <mergeCell ref="I22:K22"/>
    <mergeCell ref="D23:F23"/>
    <mergeCell ref="G23:H23"/>
    <mergeCell ref="I23:K23"/>
    <mergeCell ref="G30:H30"/>
    <mergeCell ref="I30:K30"/>
    <mergeCell ref="D20:F20"/>
    <mergeCell ref="G20:H20"/>
    <mergeCell ref="I20:K20"/>
    <mergeCell ref="D21:F21"/>
    <mergeCell ref="G21:H21"/>
    <mergeCell ref="I21:K21"/>
    <mergeCell ref="D22:F22"/>
    <mergeCell ref="G22:H22"/>
    <mergeCell ref="D6:F6"/>
    <mergeCell ref="G6:H6"/>
    <mergeCell ref="I6:K6"/>
    <mergeCell ref="D5:F5"/>
    <mergeCell ref="G5:H5"/>
    <mergeCell ref="I5:K5"/>
    <mergeCell ref="D8:F8"/>
    <mergeCell ref="G8:H8"/>
    <mergeCell ref="I8:K8"/>
    <mergeCell ref="D9:F9"/>
    <mergeCell ref="G9:H9"/>
    <mergeCell ref="I9:K9"/>
    <mergeCell ref="I10:K10"/>
    <mergeCell ref="D11:F11"/>
    <mergeCell ref="G11:H11"/>
    <mergeCell ref="I11:K11"/>
    <mergeCell ref="D15:F15"/>
    <mergeCell ref="G15:H15"/>
    <mergeCell ref="I15:K15"/>
    <mergeCell ref="D13:F13"/>
    <mergeCell ref="G13:H13"/>
    <mergeCell ref="I13:K13"/>
    <mergeCell ref="D14:F14"/>
    <mergeCell ref="D17:F17"/>
    <mergeCell ref="G17:H17"/>
    <mergeCell ref="I17:K17"/>
    <mergeCell ref="D16:F16"/>
    <mergeCell ref="G16:H16"/>
    <mergeCell ref="I16:K16"/>
    <mergeCell ref="D18:F18"/>
    <mergeCell ref="G18:H18"/>
    <mergeCell ref="I18:K18"/>
    <mergeCell ref="D19:F19"/>
    <mergeCell ref="G19:H19"/>
    <mergeCell ref="I19:K19"/>
    <mergeCell ref="D31:F31"/>
    <mergeCell ref="G31:H31"/>
    <mergeCell ref="I31:K31"/>
    <mergeCell ref="D28:F28"/>
    <mergeCell ref="G28:H28"/>
    <mergeCell ref="I28:K28"/>
    <mergeCell ref="D29:F29"/>
    <mergeCell ref="G29:H29"/>
    <mergeCell ref="I29:K29"/>
    <mergeCell ref="D30:F30"/>
    <mergeCell ref="G32:H32"/>
    <mergeCell ref="I32:K32"/>
    <mergeCell ref="D36:F36"/>
    <mergeCell ref="G36:H36"/>
    <mergeCell ref="I36:K36"/>
    <mergeCell ref="D33:F33"/>
    <mergeCell ref="G33:H33"/>
    <mergeCell ref="I33:K33"/>
    <mergeCell ref="D32:F32"/>
    <mergeCell ref="G35:H35"/>
    <mergeCell ref="D45:F45"/>
    <mergeCell ref="G45:H45"/>
    <mergeCell ref="I45:K45"/>
    <mergeCell ref="D46:F46"/>
    <mergeCell ref="G46:H46"/>
    <mergeCell ref="I46:K46"/>
    <mergeCell ref="D47:F47"/>
    <mergeCell ref="G47:H47"/>
    <mergeCell ref="I47:K47"/>
    <mergeCell ref="D48:F48"/>
    <mergeCell ref="G48:H48"/>
    <mergeCell ref="I48:K48"/>
    <mergeCell ref="D49:F49"/>
    <mergeCell ref="G49:H49"/>
    <mergeCell ref="I49:K49"/>
    <mergeCell ref="D37:F37"/>
    <mergeCell ref="G37:H37"/>
    <mergeCell ref="I37:K37"/>
    <mergeCell ref="D38:F38"/>
    <mergeCell ref="G38:H38"/>
    <mergeCell ref="I38:K38"/>
    <mergeCell ref="D39:F39"/>
    <mergeCell ref="D44:F44"/>
    <mergeCell ref="G44:H44"/>
    <mergeCell ref="I44:K44"/>
    <mergeCell ref="D41:F41"/>
    <mergeCell ref="G41:H41"/>
    <mergeCell ref="I41:K41"/>
    <mergeCell ref="D42:F42"/>
    <mergeCell ref="G42:H42"/>
    <mergeCell ref="I42:K42"/>
    <mergeCell ref="D43:F43"/>
    <mergeCell ref="G43:H43"/>
    <mergeCell ref="I43:K43"/>
    <mergeCell ref="G39:H39"/>
    <mergeCell ref="I39:K39"/>
    <mergeCell ref="D40:F40"/>
    <mergeCell ref="G40:H40"/>
    <mergeCell ref="I40:K40"/>
    <mergeCell ref="D7:F7"/>
    <mergeCell ref="G7:H7"/>
    <mergeCell ref="I7:K7"/>
    <mergeCell ref="G14:H14"/>
    <mergeCell ref="I14:K14"/>
    <mergeCell ref="D12:F12"/>
    <mergeCell ref="G12:H12"/>
    <mergeCell ref="I12:K12"/>
    <mergeCell ref="D10:F10"/>
    <mergeCell ref="G10:H10"/>
  </mergeCells>
  <printOptions/>
  <pageMargins left="0.7874015748031497" right="0.31496062992125984" top="0.5905511811023623" bottom="0.73" header="0.1968503937007874" footer="0.1968503937007874"/>
  <pageSetup fitToHeight="5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2016-07-08T07:18:59Z</cp:lastPrinted>
  <dcterms:created xsi:type="dcterms:W3CDTF">2006-09-16T00:00:00Z</dcterms:created>
  <dcterms:modified xsi:type="dcterms:W3CDTF">2016-07-20T08:39:38Z</dcterms:modified>
  <cp:category/>
  <cp:version/>
  <cp:contentType/>
  <cp:contentStatus/>
</cp:coreProperties>
</file>