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showInkAnnotation="0" defaultThemeVersion="124226"/>
  <bookViews>
    <workbookView xWindow="120" yWindow="885" windowWidth="15120" windowHeight="7230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25725"/>
</workbook>
</file>

<file path=xl/calcChain.xml><?xml version="1.0" encoding="utf-8"?>
<calcChain xmlns="http://schemas.openxmlformats.org/spreadsheetml/2006/main">
  <c r="D97" i="20"/>
  <c r="D142" i="1"/>
  <c r="D97"/>
  <c r="E12"/>
  <c r="F12"/>
  <c r="G12"/>
  <c r="H12"/>
  <c r="D12"/>
  <c r="F9"/>
  <c r="G9"/>
  <c r="H9"/>
  <c r="E9"/>
  <c r="E24" l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E86"/>
  <c r="F86" s="1"/>
  <c r="G86" s="1"/>
  <c r="H86" s="1"/>
  <c r="E84"/>
  <c r="F84" s="1"/>
  <c r="G84" s="1"/>
  <c r="H84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G29" s="1"/>
  <c r="H29" s="1"/>
  <c r="H104" i="20"/>
  <c r="G104"/>
  <c r="F104"/>
  <c r="E104"/>
  <c r="F69" i="1" l="1"/>
  <c r="E26"/>
  <c r="F27" s="1"/>
  <c r="G69" l="1"/>
  <c r="H69" l="1"/>
  <c r="D131" i="20" l="1"/>
  <c r="H131"/>
  <c r="G131"/>
  <c r="F131"/>
  <c r="E131"/>
  <c r="H111"/>
  <c r="G111"/>
  <c r="F111"/>
  <c r="E111"/>
  <c r="H102"/>
  <c r="G102"/>
  <c r="F102"/>
  <c r="E102"/>
  <c r="H100"/>
  <c r="G100"/>
  <c r="F100"/>
  <c r="E100"/>
  <c r="H90"/>
  <c r="G90"/>
  <c r="F90"/>
  <c r="E90"/>
  <c r="H87"/>
  <c r="G87"/>
  <c r="F87"/>
  <c r="E87"/>
  <c r="H85"/>
  <c r="G85"/>
  <c r="F85"/>
  <c r="E85"/>
  <c r="H80"/>
  <c r="G80"/>
  <c r="F80"/>
  <c r="E80"/>
  <c r="H78"/>
  <c r="G78"/>
  <c r="F78"/>
  <c r="E78"/>
  <c r="H76"/>
  <c r="G76"/>
  <c r="F76"/>
  <c r="E76"/>
  <c r="H74"/>
  <c r="G74"/>
  <c r="F74"/>
  <c r="E74"/>
  <c r="H72"/>
  <c r="G72"/>
  <c r="F72"/>
  <c r="E72"/>
  <c r="H70"/>
  <c r="G70"/>
  <c r="F70"/>
  <c r="E70"/>
  <c r="H68"/>
  <c r="G68"/>
  <c r="F68"/>
  <c r="E68"/>
  <c r="H66"/>
  <c r="G66"/>
  <c r="F66"/>
  <c r="E66"/>
  <c r="H64"/>
  <c r="G64"/>
  <c r="F64"/>
  <c r="E64"/>
  <c r="H62"/>
  <c r="G62"/>
  <c r="F62"/>
  <c r="E62"/>
  <c r="H60"/>
  <c r="G60"/>
  <c r="F60"/>
  <c r="E60"/>
  <c r="H58"/>
  <c r="G58"/>
  <c r="F58"/>
  <c r="E58"/>
  <c r="H56"/>
  <c r="G56"/>
  <c r="F56"/>
  <c r="E56"/>
  <c r="H54"/>
  <c r="G54"/>
  <c r="F54"/>
  <c r="E54"/>
  <c r="H52"/>
  <c r="G52"/>
  <c r="F52"/>
  <c r="E52"/>
  <c r="H50"/>
  <c r="G50"/>
  <c r="F50"/>
  <c r="E50"/>
  <c r="H48"/>
  <c r="G48"/>
  <c r="F48"/>
  <c r="E48"/>
  <c r="H46"/>
  <c r="G46"/>
  <c r="F46"/>
  <c r="E46"/>
  <c r="H44"/>
  <c r="G44"/>
  <c r="F44"/>
  <c r="E44"/>
  <c r="H42"/>
  <c r="G42"/>
  <c r="F42"/>
  <c r="E42"/>
  <c r="H40"/>
  <c r="G40"/>
  <c r="F40"/>
  <c r="E40"/>
  <c r="H38"/>
  <c r="G38"/>
  <c r="F38"/>
  <c r="E38"/>
  <c r="H36"/>
  <c r="G36"/>
  <c r="F36"/>
  <c r="E36"/>
  <c r="H34"/>
  <c r="G34"/>
  <c r="F34"/>
  <c r="E34"/>
  <c r="H32"/>
  <c r="G32"/>
  <c r="F32"/>
  <c r="E32"/>
  <c r="H30"/>
  <c r="G30"/>
  <c r="F30"/>
  <c r="E30"/>
  <c r="H158" l="1"/>
  <c r="G158"/>
  <c r="F158"/>
  <c r="E158"/>
  <c r="H157"/>
  <c r="G157"/>
  <c r="F157"/>
  <c r="E157"/>
  <c r="H142"/>
  <c r="H148" s="1"/>
  <c r="G142"/>
  <c r="G148" s="1"/>
  <c r="F142"/>
  <c r="F148" s="1"/>
  <c r="E148"/>
  <c r="D148"/>
  <c r="H135"/>
  <c r="G135"/>
  <c r="F135"/>
  <c r="D132"/>
  <c r="D134" s="1"/>
  <c r="E132"/>
  <c r="E134" s="1"/>
  <c r="H97"/>
  <c r="G97"/>
  <c r="F97"/>
  <c r="E97"/>
  <c r="D82"/>
  <c r="D26"/>
  <c r="E7"/>
  <c r="F7" l="1"/>
  <c r="E13" s="1"/>
  <c r="E18" s="1"/>
  <c r="E9"/>
  <c r="D13"/>
  <c r="E139"/>
  <c r="D139"/>
  <c r="G26"/>
  <c r="F26"/>
  <c r="E26"/>
  <c r="E27" s="1"/>
  <c r="E82"/>
  <c r="E83" s="1"/>
  <c r="F82"/>
  <c r="G7" l="1"/>
  <c r="F13" s="1"/>
  <c r="F9"/>
  <c r="D17"/>
  <c r="D18"/>
  <c r="D20"/>
  <c r="F83"/>
  <c r="G27"/>
  <c r="F27"/>
  <c r="E20"/>
  <c r="E17"/>
  <c r="E19" s="1"/>
  <c r="H26"/>
  <c r="H27" s="1"/>
  <c r="F134"/>
  <c r="F139" s="1"/>
  <c r="H158" i="1"/>
  <c r="G158"/>
  <c r="F158"/>
  <c r="E158"/>
  <c r="H7" i="20" l="1"/>
  <c r="H13" s="1"/>
  <c r="G9"/>
  <c r="F20"/>
  <c r="F18"/>
  <c r="F17"/>
  <c r="D19"/>
  <c r="G134"/>
  <c r="G139" s="1"/>
  <c r="H134"/>
  <c r="H139" s="1"/>
  <c r="F19" l="1"/>
  <c r="G13"/>
  <c r="G18" s="1"/>
  <c r="H18"/>
  <c r="H17"/>
  <c r="H9"/>
  <c r="H20"/>
  <c r="H82"/>
  <c r="G82"/>
  <c r="G83" s="1"/>
  <c r="E142" i="1"/>
  <c r="F142"/>
  <c r="G142"/>
  <c r="H142"/>
  <c r="E157"/>
  <c r="G17" i="20" l="1"/>
  <c r="G19" s="1"/>
  <c r="H19"/>
  <c r="G20"/>
  <c r="H83"/>
  <c r="F157" i="1"/>
  <c r="G157"/>
  <c r="H157"/>
  <c r="D26" l="1"/>
  <c r="E27" s="1"/>
  <c r="D22" l="1"/>
  <c r="D135"/>
  <c r="D132"/>
  <c r="D134" s="1"/>
  <c r="D13"/>
  <c r="D20" l="1"/>
  <c r="D18"/>
  <c r="D17"/>
  <c r="E23"/>
  <c r="D139"/>
  <c r="E22"/>
  <c r="D82"/>
  <c r="E83" s="1"/>
  <c r="D19" l="1"/>
  <c r="F26"/>
  <c r="G26"/>
  <c r="H27" s="1"/>
  <c r="E82"/>
  <c r="F22" l="1"/>
  <c r="G27"/>
  <c r="G22"/>
  <c r="F82"/>
  <c r="H82"/>
  <c r="E135"/>
  <c r="F135"/>
  <c r="G135"/>
  <c r="H135"/>
  <c r="H26" l="1"/>
  <c r="H22" s="1"/>
  <c r="G82"/>
  <c r="H141" l="1"/>
  <c r="H148" s="1"/>
  <c r="D141"/>
  <c r="D148" s="1"/>
  <c r="E141"/>
  <c r="E148" s="1"/>
  <c r="F141"/>
  <c r="F148" s="1"/>
  <c r="G141"/>
  <c r="G148" s="1"/>
  <c r="E97" l="1"/>
  <c r="F97"/>
  <c r="G97"/>
  <c r="H97"/>
  <c r="E13" l="1"/>
  <c r="E132" l="1"/>
  <c r="E134" s="1"/>
  <c r="E139" s="1"/>
  <c r="E20" l="1"/>
  <c r="E17"/>
  <c r="E18"/>
  <c r="F13"/>
  <c r="H13"/>
  <c r="F132"/>
  <c r="F134" s="1"/>
  <c r="F139" s="1"/>
  <c r="G13" l="1"/>
  <c r="F18"/>
  <c r="F17"/>
  <c r="F20"/>
  <c r="F23"/>
  <c r="E19"/>
  <c r="G132"/>
  <c r="G134" s="1"/>
  <c r="G139" s="1"/>
  <c r="G20" l="1"/>
  <c r="G18"/>
  <c r="G17"/>
  <c r="F19"/>
  <c r="H18"/>
  <c r="H17"/>
  <c r="H20"/>
  <c r="G23"/>
  <c r="G83"/>
  <c r="H132"/>
  <c r="H134" s="1"/>
  <c r="H139" s="1"/>
  <c r="H23"/>
  <c r="G19" l="1"/>
  <c r="H19"/>
  <c r="H83"/>
  <c r="F83" l="1"/>
  <c r="G25" i="20"/>
  <c r="F25"/>
  <c r="E23"/>
  <c r="H25"/>
  <c r="F23"/>
  <c r="E25"/>
  <c r="G23"/>
  <c r="H23" l="1"/>
</calcChain>
</file>

<file path=xl/sharedStrings.xml><?xml version="1.0" encoding="utf-8"?>
<sst xmlns="http://schemas.openxmlformats.org/spreadsheetml/2006/main" count="856" uniqueCount="267">
  <si>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</si>
  <si>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</si>
  <si>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</si>
  <si>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</si>
  <si>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</si>
  <si>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</si>
  <si>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</si>
  <si>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</si>
  <si>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</si>
  <si>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</si>
  <si>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</si>
  <si>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</si>
  <si>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</si>
  <si>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</si>
  <si>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</si>
  <si>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</si>
  <si>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</si>
  <si>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</si>
  <si>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</si>
  <si>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</si>
  <si>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</si>
  <si>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</si>
  <si>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</si>
  <si>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</si>
  <si>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</si>
  <si>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</si>
  <si>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</si>
  <si>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</si>
  <si>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</si>
  <si>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</si>
  <si>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</si>
  <si>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</si>
  <si>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</si>
  <si>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</si>
  <si>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</si>
  <si>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</si>
  <si>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</si>
  <si>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</si>
  <si>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</si>
  <si>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</si>
  <si>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</si>
  <si>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</si>
  <si>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</si>
  <si>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</si>
  <si>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</si>
  <si>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</si>
  <si>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</si>
  <si>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</si>
  <si>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</si>
  <si>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</si>
  <si>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</si>
  <si>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</si>
  <si>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</si>
  <si>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</si>
  <si>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</si>
  <si>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</si>
  <si>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</si>
  <si>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</si>
  <si>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</si>
  <si>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</si>
  <si>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</si>
  <si>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</si>
  <si>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</si>
  <si>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</si>
  <si>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</si>
  <si>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</si>
  <si>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</si>
  <si>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</si>
  <si>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</si>
  <si>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</si>
  <si>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</si>
  <si>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</si>
  <si>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</si>
  <si>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</si>
  <si>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</si>
  <si>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</si>
  <si>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</si>
  <si>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</si>
  <si>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</si>
  <si>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</si>
  <si>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</si>
  <si>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</si>
  <si>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</si>
  <si>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</si>
  <si>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</si>
  <si>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</si>
  <si>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</si>
  <si>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</si>
  <si>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</si>
  <si>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</si>
  <si>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</si>
  <si>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</si>
  <si>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</si>
  <si>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</si>
  <si>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</si>
  <si>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</si>
  <si>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</si>
  <si>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</si>
  <si>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</si>
  <si>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</si>
  <si>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</si>
  <si>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</si>
  <si>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</si>
  <si>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</si>
  <si>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</si>
  <si>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</si>
  <si>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</si>
  <si>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</si>
  <si>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</si>
  <si>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</si>
  <si>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</si>
  <si>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</si>
  <si>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</si>
  <si>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</si>
  <si>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</si>
  <si>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</si>
  <si>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</si>
  <si>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</si>
  <si>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</si>
  <si>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</si>
  <si>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</si>
  <si>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</si>
  <si>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</si>
  <si>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</si>
  <si>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</si>
  <si>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</si>
  <si>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</si>
  <si>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</si>
  <si>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</si>
  <si>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</si>
  <si>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</si>
  <si>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</si>
  <si>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</si>
  <si>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</si>
  <si>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</si>
  <si>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</si>
  <si>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</si>
  <si>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</si>
  <si>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</si>
  <si>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</si>
  <si>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</si>
  <si>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</si>
  <si>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</si>
  <si>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</si>
  <si>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</si>
  <si>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</si>
  <si>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</si>
  <si>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</si>
  <si>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</si>
  <si>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</si>
  <si>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</si>
  <si>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</si>
  <si>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</si>
  <si>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</si>
  <si>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</si>
  <si>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</si>
  <si>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</si>
  <si>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</si>
  <si>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</si>
  <si>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</si>
  <si>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</si>
  <si>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</si>
  <si>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</si>
  <si>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</si>
  <si>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</si>
  <si>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</si>
  <si>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</si>
  <si>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</si>
  <si>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</si>
  <si>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</si>
  <si>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</si>
  <si>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</si>
  <si>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</si>
  <si>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</si>
  <si>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</si>
  <si>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</si>
  <si>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</si>
  <si>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</si>
  <si>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</si>
  <si>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</si>
  <si>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</si>
  <si>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</si>
  <si>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</si>
  <si>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</si>
  <si>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</si>
  <si>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</si>
  <si>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</si>
  <si>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</si>
  <si>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</si>
  <si>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</si>
  <si>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</si>
  <si>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</si>
  <si>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</si>
  <si>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</si>
  <si>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</si>
  <si>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</si>
  <si>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</si>
  <si>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</si>
  <si>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</si>
  <si>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</si>
  <si>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</si>
  <si>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</si>
  <si>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</si>
  <si>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</si>
  <si>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</si>
  <si>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</si>
  <si>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</si>
  <si>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</si>
  <si>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</si>
  <si>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</si>
  <si>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</si>
  <si>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</si>
  <si>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</si>
  <si>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</si>
  <si>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</si>
  <si>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</si>
  <si>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</si>
  <si>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</si>
  <si>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</si>
  <si>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</si>
  <si>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</si>
  <si>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</si>
  <si>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</si>
  <si>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</si>
  <si>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</si>
  <si>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</si>
  <si>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</si>
  <si>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</si>
  <si>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</si>
  <si>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</si>
  <si>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</si>
  <si>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</si>
  <si>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</si>
  <si>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</si>
  <si>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</si>
  <si>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</si>
  <si>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</si>
  <si>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</si>
  <si>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</si>
  <si>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</si>
  <si>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</si>
  <si>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</si>
  <si>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</si>
  <si>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</si>
  <si>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</si>
  <si>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</si>
  <si>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</si>
  <si>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</si>
  <si>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</si>
  <si>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</si>
  <si>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</si>
  <si>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</si>
  <si>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</si>
  <si>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</si>
  <si>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</si>
  <si>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</si>
  <si>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</si>
  <si>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</si>
  <si>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</si>
  <si>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</si>
  <si>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</si>
  <si>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</si>
  <si>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</si>
  <si>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</si>
  <si>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</si>
  <si>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</si>
  <si>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>МО Калитинское сельское поселение Волосовского муниципального района Ленинградской области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</si>
</sst>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5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workbookViewId="0">
      <selection activeCell="G5" sqref="G5"/>
    </sheetView>
  </sheetViews>
  <sheetFormatPr defaultRowHeight="15.7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>
      <c r="A2" s="65" t="s">
        <v>192</v>
      </c>
      <c r="B2" s="65"/>
      <c r="C2" s="65"/>
      <c r="D2" s="65"/>
      <c r="E2" s="65"/>
      <c r="F2" s="65"/>
    </row>
    <row r="3" spans="1:6" ht="18.75">
      <c r="A3" s="66" t="s">
        <v>164</v>
      </c>
      <c r="B3" s="66"/>
      <c r="C3" s="66"/>
      <c r="D3" s="66"/>
      <c r="E3" s="66"/>
      <c r="F3" s="66"/>
    </row>
    <row r="4" spans="1:6">
      <c r="A4" s="64" t="s">
        <v>264</v>
      </c>
      <c r="B4" s="39"/>
      <c r="C4" s="39"/>
      <c r="D4" s="39"/>
      <c r="E4" s="39"/>
      <c r="F4" s="39"/>
    </row>
    <row r="5" spans="1:6">
      <c r="A5" s="67" t="s">
        <v>0</v>
      </c>
      <c r="B5" s="67" t="s">
        <v>165</v>
      </c>
      <c r="C5" s="4" t="s">
        <v>262</v>
      </c>
      <c r="D5" s="68" t="s">
        <v>263</v>
      </c>
      <c r="E5" s="69"/>
      <c r="F5" s="70"/>
    </row>
    <row r="6" spans="1:6">
      <c r="A6" s="67"/>
      <c r="B6" s="67"/>
      <c r="C6" s="4">
        <v>2020</v>
      </c>
      <c r="D6" s="5">
        <v>2021</v>
      </c>
      <c r="E6" s="5">
        <v>2022</v>
      </c>
      <c r="F6" s="5">
        <v>2023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154</v>
      </c>
      <c r="B8" s="28" t="s">
        <v>199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>
      <c r="A9" s="22" t="s">
        <v>45</v>
      </c>
      <c r="B9" s="28" t="s">
        <v>159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>
      <c r="A10" s="42" t="s">
        <v>46</v>
      </c>
      <c r="B10" s="28" t="s">
        <v>166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200</v>
      </c>
      <c r="B12" s="23" t="s">
        <v>120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>
      <c r="A13" s="10" t="s">
        <v>201</v>
      </c>
      <c r="B13" s="23" t="s">
        <v>121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>
      <c r="A14" s="10" t="s">
        <v>202</v>
      </c>
      <c r="B14" s="23" t="s">
        <v>122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>
      <c r="A15" s="10" t="s">
        <v>203</v>
      </c>
      <c r="B15" s="23" t="s">
        <v>123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>
      <c r="A16" s="10" t="s">
        <v>204</v>
      </c>
      <c r="B16" s="23" t="s">
        <v>124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>
      <c r="A17" s="10" t="s">
        <v>205</v>
      </c>
      <c r="B17" s="23" t="s">
        <v>125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7.25">
      <c r="A18" s="10" t="s">
        <v>206</v>
      </c>
      <c r="B18" s="23" t="s">
        <v>126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>
      <c r="A19" s="10" t="s">
        <v>207</v>
      </c>
      <c r="B19" s="23" t="s">
        <v>127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5">
      <c r="A20" s="10" t="s">
        <v>208</v>
      </c>
      <c r="B20" s="23" t="s">
        <v>128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>
      <c r="A21" s="10" t="s">
        <v>209</v>
      </c>
      <c r="B21" s="23" t="s">
        <v>129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5">
      <c r="A22" s="10" t="s">
        <v>210</v>
      </c>
      <c r="B22" s="23" t="s">
        <v>130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5">
      <c r="A23" s="10" t="s">
        <v>211</v>
      </c>
      <c r="B23" s="23" t="s">
        <v>131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5">
      <c r="A24" s="10" t="s">
        <v>212</v>
      </c>
      <c r="B24" s="23" t="s">
        <v>132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5">
      <c r="A25" s="10" t="s">
        <v>213</v>
      </c>
      <c r="B25" s="23" t="s">
        <v>133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>
      <c r="A26" s="10" t="s">
        <v>214</v>
      </c>
      <c r="B26" s="23" t="s">
        <v>134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5">
      <c r="A27" s="10" t="s">
        <v>215</v>
      </c>
      <c r="B27" s="23" t="s">
        <v>136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5">
      <c r="A28" s="10" t="s">
        <v>216</v>
      </c>
      <c r="B28" s="23" t="s">
        <v>139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>
      <c r="A29" s="10" t="s">
        <v>217</v>
      </c>
      <c r="B29" s="23" t="s">
        <v>141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5">
      <c r="A30" s="10" t="s">
        <v>218</v>
      </c>
      <c r="B30" s="23" t="s">
        <v>143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5">
      <c r="A31" s="10" t="s">
        <v>219</v>
      </c>
      <c r="B31" s="23" t="s">
        <v>145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5">
      <c r="A32" s="10" t="s">
        <v>220</v>
      </c>
      <c r="B32" s="23" t="s">
        <v>147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>
      <c r="A33" s="10" t="s">
        <v>221</v>
      </c>
      <c r="B33" s="23" t="s">
        <v>149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>
      <c r="A34" s="10" t="s">
        <v>222</v>
      </c>
      <c r="B34" s="23" t="s">
        <v>151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>
      <c r="A35" s="10" t="s">
        <v>223</v>
      </c>
      <c r="B35" s="23" t="s">
        <v>153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5">
      <c r="A36" s="10" t="s">
        <v>47</v>
      </c>
      <c r="B36" s="28" t="s">
        <v>167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7.25">
      <c r="A37" s="10" t="s">
        <v>48</v>
      </c>
      <c r="B37" s="28" t="s">
        <v>168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154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>
      <c r="A40" s="10" t="s">
        <v>44</v>
      </c>
      <c r="B40" s="12" t="s">
        <v>175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>
      <c r="A41" s="10" t="s">
        <v>45</v>
      </c>
      <c r="B41" s="12" t="s">
        <v>176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154</v>
      </c>
      <c r="B43" s="26" t="s">
        <v>174</v>
      </c>
      <c r="C43" s="41"/>
      <c r="D43" s="41"/>
      <c r="E43" s="41"/>
      <c r="F43" s="41"/>
    </row>
    <row r="44" spans="1:6">
      <c r="A44" s="10" t="s">
        <v>76</v>
      </c>
      <c r="B44" s="12" t="s">
        <v>172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5">
      <c r="A45" s="10" t="s">
        <v>77</v>
      </c>
      <c r="B45" s="12" t="s">
        <v>169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>
      <c r="A46" s="14" t="s">
        <v>78</v>
      </c>
      <c r="B46" s="12" t="s">
        <v>173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5">
      <c r="A48" s="14" t="s">
        <v>154</v>
      </c>
      <c r="B48" s="30" t="s">
        <v>170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154</v>
      </c>
      <c r="B50" s="31" t="s">
        <v>171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activeCell="A2" sqref="A2:H2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72" t="s">
        <v>94</v>
      </c>
      <c r="B1" s="72"/>
      <c r="C1" s="72"/>
      <c r="D1" s="72"/>
      <c r="E1" s="72"/>
      <c r="F1" s="72"/>
      <c r="G1" s="72"/>
      <c r="H1" s="72"/>
    </row>
    <row r="2" spans="1:8" ht="42.75" customHeight="1">
      <c r="A2" s="73" t="s">
        <v>265</v>
      </c>
      <c r="B2" s="74"/>
      <c r="C2" s="74"/>
      <c r="D2" s="74"/>
      <c r="E2" s="74"/>
      <c r="F2" s="74"/>
      <c r="G2" s="74"/>
      <c r="H2" s="74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7" t="s">
        <v>0</v>
      </c>
      <c r="B4" s="75" t="s">
        <v>1</v>
      </c>
      <c r="C4" s="67" t="s">
        <v>2</v>
      </c>
      <c r="D4" s="4" t="s">
        <v>3</v>
      </c>
      <c r="E4" s="4" t="s">
        <v>93</v>
      </c>
      <c r="F4" s="67" t="s">
        <v>4</v>
      </c>
      <c r="G4" s="76"/>
      <c r="H4" s="76"/>
    </row>
    <row r="5" spans="1:8">
      <c r="A5" s="67"/>
      <c r="B5" s="75"/>
      <c r="C5" s="67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235</v>
      </c>
      <c r="C7" s="19" t="s">
        <v>9</v>
      </c>
      <c r="D7" s="44"/>
      <c r="E7" s="44"/>
      <c r="F7" s="44"/>
      <c r="G7" s="44"/>
      <c r="H7" s="44"/>
    </row>
    <row r="8" spans="1:8">
      <c r="A8" s="8" t="s">
        <v>44</v>
      </c>
      <c r="B8" s="35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8" t="s">
        <v>45</v>
      </c>
      <c r="B9" s="35" t="s">
        <v>226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>
      <c r="A10" s="8" t="s">
        <v>76</v>
      </c>
      <c r="B10" s="35" t="s">
        <v>234</v>
      </c>
      <c r="C10" s="19" t="s">
        <v>9</v>
      </c>
      <c r="D10" s="44"/>
      <c r="E10" s="44"/>
      <c r="F10" s="44"/>
      <c r="G10" s="44"/>
      <c r="H10" s="44"/>
    </row>
    <row r="11" spans="1:8" ht="31.5">
      <c r="A11" s="8" t="s">
        <v>77</v>
      </c>
      <c r="B11" s="35" t="s">
        <v>232</v>
      </c>
      <c r="C11" s="19" t="s">
        <v>9</v>
      </c>
      <c r="D11" s="44"/>
      <c r="E11" s="44"/>
      <c r="F11" s="44"/>
      <c r="G11" s="44"/>
      <c r="H11" s="44"/>
    </row>
    <row r="12" spans="1:8" ht="31.5">
      <c r="A12" s="8" t="s">
        <v>78</v>
      </c>
      <c r="B12" s="35" t="s">
        <v>233</v>
      </c>
      <c r="C12" s="19" t="s">
        <v>9</v>
      </c>
      <c r="D12" s="44">
        <f>D7-D10-D11</f>
        <v>0</v>
      </c>
      <c r="E12" s="44">
        <f t="shared" ref="E12:H12" si="1">E7-E10-E11</f>
        <v>0</v>
      </c>
      <c r="F12" s="44">
        <f t="shared" si="1"/>
        <v>0</v>
      </c>
      <c r="G12" s="44">
        <f t="shared" si="1"/>
        <v>0</v>
      </c>
      <c r="H12" s="44">
        <f t="shared" si="1"/>
        <v>0</v>
      </c>
    </row>
    <row r="13" spans="1:8">
      <c r="A13" s="9" t="s">
        <v>79</v>
      </c>
      <c r="B13" s="35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>
      <c r="A17" s="10" t="s">
        <v>155</v>
      </c>
      <c r="B17" s="35" t="s">
        <v>10</v>
      </c>
      <c r="C17" s="19" t="s">
        <v>242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>
      <c r="A18" s="10" t="s">
        <v>156</v>
      </c>
      <c r="B18" s="35" t="s">
        <v>11</v>
      </c>
      <c r="C18" s="19" t="s">
        <v>242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>
      <c r="A19" s="10" t="s">
        <v>157</v>
      </c>
      <c r="B19" s="35" t="s">
        <v>12</v>
      </c>
      <c r="C19" s="19" t="s">
        <v>242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>
      <c r="A20" s="10" t="s">
        <v>158</v>
      </c>
      <c r="B20" s="35" t="s">
        <v>13</v>
      </c>
      <c r="C20" s="19" t="s">
        <v>242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>
      <c r="A22" s="81">
        <v>1</v>
      </c>
      <c r="B22" s="43" t="s">
        <v>119</v>
      </c>
      <c r="C22" s="19" t="s">
        <v>241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>
      <c r="A23" s="81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2">(E24*F25+E26*F27+E77*F78+E79*F80)/E22</f>
        <v>#DIV/0!</v>
      </c>
      <c r="G23" s="44" t="e">
        <f t="shared" si="2"/>
        <v>#DIV/0!</v>
      </c>
      <c r="H23" s="44" t="e">
        <f t="shared" si="2"/>
        <v>#DIV/0!</v>
      </c>
    </row>
    <row r="24" spans="1:8" ht="78.75">
      <c r="A24" s="81" t="s">
        <v>76</v>
      </c>
      <c r="B24" s="43" t="s">
        <v>194</v>
      </c>
      <c r="C24" s="19" t="s">
        <v>241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>
      <c r="A25" s="81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>
      <c r="A26" s="82">
        <v>3</v>
      </c>
      <c r="B26" s="43" t="s">
        <v>195</v>
      </c>
      <c r="C26" s="19" t="s">
        <v>241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82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>
      <c r="A29" s="71" t="s">
        <v>49</v>
      </c>
      <c r="B29" s="43" t="s">
        <v>120</v>
      </c>
      <c r="C29" s="19" t="s">
        <v>241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>
      <c r="A30" s="71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>
      <c r="A31" s="71" t="s">
        <v>50</v>
      </c>
      <c r="B31" s="43" t="s">
        <v>121</v>
      </c>
      <c r="C31" s="19" t="s">
        <v>241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>
      <c r="A32" s="71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>
      <c r="A33" s="71" t="s">
        <v>51</v>
      </c>
      <c r="B33" s="43" t="s">
        <v>122</v>
      </c>
      <c r="C33" s="19" t="s">
        <v>241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>
      <c r="A34" s="71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>
      <c r="A35" s="71" t="s">
        <v>52</v>
      </c>
      <c r="B35" s="43" t="s">
        <v>123</v>
      </c>
      <c r="C35" s="19" t="s">
        <v>241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>
      <c r="A36" s="71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>
      <c r="A37" s="71" t="s">
        <v>53</v>
      </c>
      <c r="B37" s="43" t="s">
        <v>124</v>
      </c>
      <c r="C37" s="19" t="s">
        <v>241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>
      <c r="A38" s="71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>
      <c r="A39" s="71" t="s">
        <v>54</v>
      </c>
      <c r="B39" s="43" t="s">
        <v>125</v>
      </c>
      <c r="C39" s="19" t="s">
        <v>241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>
      <c r="A40" s="71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>
      <c r="A41" s="71" t="s">
        <v>55</v>
      </c>
      <c r="B41" s="43" t="s">
        <v>126</v>
      </c>
      <c r="C41" s="19" t="s">
        <v>241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>
      <c r="A42" s="71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>
      <c r="A43" s="71" t="s">
        <v>56</v>
      </c>
      <c r="B43" s="43" t="s">
        <v>127</v>
      </c>
      <c r="C43" s="19" t="s">
        <v>241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>
      <c r="A44" s="71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>
      <c r="A45" s="71" t="s">
        <v>57</v>
      </c>
      <c r="B45" s="43" t="s">
        <v>128</v>
      </c>
      <c r="C45" s="19" t="s">
        <v>241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>
      <c r="A46" s="71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>
      <c r="A47" s="71" t="s">
        <v>58</v>
      </c>
      <c r="B47" s="43" t="s">
        <v>129</v>
      </c>
      <c r="C47" s="19" t="s">
        <v>241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>
      <c r="A48" s="71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>
      <c r="A49" s="71" t="s">
        <v>59</v>
      </c>
      <c r="B49" s="43" t="s">
        <v>130</v>
      </c>
      <c r="C49" s="19" t="s">
        <v>241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>
      <c r="A50" s="71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>
      <c r="A51" s="71" t="s">
        <v>60</v>
      </c>
      <c r="B51" s="43" t="s">
        <v>131</v>
      </c>
      <c r="C51" s="19" t="s">
        <v>241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>
      <c r="A52" s="71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>
      <c r="A53" s="71" t="s">
        <v>61</v>
      </c>
      <c r="B53" s="43" t="s">
        <v>132</v>
      </c>
      <c r="C53" s="19" t="s">
        <v>241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>
      <c r="A54" s="71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>
      <c r="A55" s="71" t="s">
        <v>62</v>
      </c>
      <c r="B55" s="43" t="s">
        <v>133</v>
      </c>
      <c r="C55" s="19" t="s">
        <v>241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>
      <c r="A56" s="71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>
      <c r="A57" s="71" t="s">
        <v>135</v>
      </c>
      <c r="B57" s="43" t="s">
        <v>134</v>
      </c>
      <c r="C57" s="19" t="s">
        <v>241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>
      <c r="A58" s="71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>
      <c r="A59" s="71" t="s">
        <v>137</v>
      </c>
      <c r="B59" s="43" t="s">
        <v>136</v>
      </c>
      <c r="C59" s="19" t="s">
        <v>241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>
      <c r="A60" s="71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>
      <c r="A61" s="71" t="s">
        <v>138</v>
      </c>
      <c r="B61" s="43" t="s">
        <v>139</v>
      </c>
      <c r="C61" s="19" t="s">
        <v>241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>
      <c r="A62" s="71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>
      <c r="A63" s="71" t="s">
        <v>140</v>
      </c>
      <c r="B63" s="43" t="s">
        <v>141</v>
      </c>
      <c r="C63" s="19" t="s">
        <v>241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>
      <c r="A64" s="71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>
      <c r="A65" s="71" t="s">
        <v>142</v>
      </c>
      <c r="B65" s="43" t="s">
        <v>143</v>
      </c>
      <c r="C65" s="19" t="s">
        <v>241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>
      <c r="A66" s="71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>
      <c r="A67" s="71" t="s">
        <v>144</v>
      </c>
      <c r="B67" s="43" t="s">
        <v>145</v>
      </c>
      <c r="C67" s="19" t="s">
        <v>241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>
      <c r="A68" s="71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71" t="s">
        <v>146</v>
      </c>
      <c r="B69" s="43" t="s">
        <v>147</v>
      </c>
      <c r="C69" s="19" t="s">
        <v>241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>
      <c r="A70" s="71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1" t="s">
        <v>148</v>
      </c>
      <c r="B71" s="43" t="s">
        <v>149</v>
      </c>
      <c r="C71" s="19" t="s">
        <v>241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>
      <c r="A72" s="71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71" t="s">
        <v>150</v>
      </c>
      <c r="B73" s="43" t="s">
        <v>151</v>
      </c>
      <c r="C73" s="19" t="s">
        <v>241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>
      <c r="A74" s="71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71" t="s">
        <v>152</v>
      </c>
      <c r="B75" s="43" t="s">
        <v>153</v>
      </c>
      <c r="C75" s="19" t="s">
        <v>241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1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71">
        <v>4</v>
      </c>
      <c r="B77" s="43" t="s">
        <v>196</v>
      </c>
      <c r="C77" s="19" t="s">
        <v>241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1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71" t="s">
        <v>79</v>
      </c>
      <c r="B79" s="43" t="s">
        <v>197</v>
      </c>
      <c r="C79" s="19" t="s">
        <v>241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1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>
      <c r="A81" s="11" t="s">
        <v>15</v>
      </c>
      <c r="B81" s="87" t="s">
        <v>22</v>
      </c>
      <c r="C81" s="87"/>
      <c r="D81" s="87"/>
      <c r="E81" s="87"/>
      <c r="F81" s="87"/>
      <c r="G81" s="87"/>
      <c r="H81" s="87"/>
      <c r="I81" s="13"/>
      <c r="J81" s="13"/>
      <c r="K81" s="13"/>
    </row>
    <row r="82" spans="1:16384">
      <c r="A82" s="71">
        <v>1</v>
      </c>
      <c r="B82" s="35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1"/>
      <c r="B83" s="35" t="s">
        <v>254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1" t="s">
        <v>44</v>
      </c>
      <c r="B84" s="35" t="s">
        <v>96</v>
      </c>
      <c r="C84" s="19" t="s">
        <v>241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1"/>
      <c r="B85" s="35" t="s">
        <v>255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1" t="s">
        <v>45</v>
      </c>
      <c r="B86" s="35" t="s">
        <v>97</v>
      </c>
      <c r="C86" s="19" t="s">
        <v>241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>
      <c r="A87" s="71"/>
      <c r="B87" s="35" t="s">
        <v>256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79">
        <v>1</v>
      </c>
      <c r="B89" s="35" t="s">
        <v>161</v>
      </c>
      <c r="C89" s="19" t="s">
        <v>241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>
      <c r="A90" s="80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>
      <c r="A92" s="10" t="s">
        <v>63</v>
      </c>
      <c r="B92" s="35" t="s">
        <v>239</v>
      </c>
      <c r="C92" s="19" t="s">
        <v>33</v>
      </c>
      <c r="D92" s="44"/>
      <c r="E92" s="44"/>
      <c r="F92" s="44"/>
      <c r="G92" s="44"/>
      <c r="H92" s="44"/>
    </row>
    <row r="93" spans="1:16384" ht="31.5">
      <c r="A93" s="10">
        <v>3</v>
      </c>
      <c r="B93" s="35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154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>
      <c r="A96" s="9" t="s">
        <v>76</v>
      </c>
      <c r="B96" s="35" t="s">
        <v>224</v>
      </c>
      <c r="C96" s="19" t="s">
        <v>87</v>
      </c>
      <c r="D96" s="44"/>
      <c r="E96" s="44"/>
      <c r="F96" s="44"/>
      <c r="G96" s="44"/>
      <c r="H96" s="44"/>
    </row>
    <row r="97" spans="1:8" ht="63">
      <c r="A97" s="9" t="s">
        <v>77</v>
      </c>
      <c r="B97" s="35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77">
        <v>1</v>
      </c>
      <c r="B99" s="84" t="s">
        <v>193</v>
      </c>
      <c r="C99" s="19" t="s">
        <v>241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>
      <c r="A100" s="77"/>
      <c r="B100" s="84"/>
      <c r="C100" s="19" t="s">
        <v>26</v>
      </c>
      <c r="D100" s="44"/>
      <c r="E100" s="44"/>
      <c r="F100" s="44"/>
      <c r="G100" s="44"/>
      <c r="H100" s="44"/>
    </row>
    <row r="101" spans="1:8">
      <c r="A101" s="78" t="s">
        <v>76</v>
      </c>
      <c r="B101" s="83" t="s">
        <v>83</v>
      </c>
      <c r="C101" s="19" t="s">
        <v>241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>
      <c r="A102" s="78"/>
      <c r="B102" s="83"/>
      <c r="C102" s="47" t="s">
        <v>26</v>
      </c>
      <c r="D102" s="44"/>
      <c r="E102" s="44"/>
      <c r="F102" s="44"/>
      <c r="G102" s="44"/>
      <c r="H102" s="44"/>
    </row>
    <row r="103" spans="1:8">
      <c r="A103" s="88" t="s">
        <v>77</v>
      </c>
      <c r="B103" s="90" t="s">
        <v>261</v>
      </c>
      <c r="C103" s="19" t="s">
        <v>241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>
      <c r="A104" s="89"/>
      <c r="B104" s="91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248</v>
      </c>
      <c r="C105" s="47"/>
      <c r="D105" s="44"/>
      <c r="E105" s="44"/>
      <c r="F105" s="44"/>
      <c r="G105" s="44"/>
      <c r="H105" s="44"/>
    </row>
    <row r="106" spans="1:8" ht="31.5">
      <c r="A106" s="16" t="s">
        <v>154</v>
      </c>
      <c r="B106" s="35" t="s">
        <v>236</v>
      </c>
      <c r="C106" s="19" t="s">
        <v>237</v>
      </c>
      <c r="D106" s="44"/>
      <c r="E106" s="44"/>
      <c r="F106" s="44"/>
      <c r="G106" s="44"/>
      <c r="H106" s="44"/>
    </row>
    <row r="107" spans="1:8" ht="63">
      <c r="A107" s="16" t="s">
        <v>76</v>
      </c>
      <c r="B107" s="35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5">
      <c r="A108" s="16" t="s">
        <v>77</v>
      </c>
      <c r="B108" s="35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6">
        <v>1</v>
      </c>
      <c r="B110" s="43" t="s">
        <v>258</v>
      </c>
      <c r="C110" s="19" t="s">
        <v>241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>
      <c r="A111" s="86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>
      <c r="A112" s="14" t="s">
        <v>76</v>
      </c>
      <c r="B112" s="43" t="s">
        <v>177</v>
      </c>
      <c r="C112" s="47"/>
      <c r="D112" s="44"/>
      <c r="E112" s="44"/>
      <c r="F112" s="44"/>
      <c r="G112" s="44"/>
      <c r="H112" s="44"/>
    </row>
    <row r="113" spans="1:8" ht="31.5">
      <c r="A113" s="14" t="s">
        <v>63</v>
      </c>
      <c r="B113" s="43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5">
      <c r="A116" s="14" t="s">
        <v>66</v>
      </c>
      <c r="B116" s="43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14" t="s">
        <v>68</v>
      </c>
      <c r="B117" s="43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14" t="s">
        <v>70</v>
      </c>
      <c r="B119" s="43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5">
      <c r="A120" s="14" t="s">
        <v>71</v>
      </c>
      <c r="B120" s="43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14" t="s">
        <v>73</v>
      </c>
      <c r="B122" s="43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14" t="s">
        <v>178</v>
      </c>
      <c r="B123" s="43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14" t="s">
        <v>179</v>
      </c>
      <c r="B124" s="43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14" t="s">
        <v>180</v>
      </c>
      <c r="B125" s="43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14" t="s">
        <v>181</v>
      </c>
      <c r="B126" s="43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7.25">
      <c r="A127" s="14" t="s">
        <v>182</v>
      </c>
      <c r="B127" s="43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14" t="s">
        <v>183</v>
      </c>
      <c r="B128" s="43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5">
      <c r="A129" s="14" t="s">
        <v>184</v>
      </c>
      <c r="B129" s="43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14" t="s">
        <v>185</v>
      </c>
      <c r="B130" s="43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14" t="s">
        <v>186</v>
      </c>
      <c r="B131" s="43" t="s">
        <v>116</v>
      </c>
      <c r="C131" s="19" t="s">
        <v>241</v>
      </c>
      <c r="D131" s="44"/>
      <c r="E131" s="44"/>
      <c r="F131" s="44"/>
      <c r="G131" s="44"/>
      <c r="H131" s="44"/>
    </row>
    <row r="132" spans="1:8" ht="31.5">
      <c r="A132" s="10" t="s">
        <v>77</v>
      </c>
      <c r="B132" s="35" t="s">
        <v>160</v>
      </c>
      <c r="C132" s="19" t="s">
        <v>241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>
      <c r="A133" s="10" t="s">
        <v>49</v>
      </c>
      <c r="B133" s="35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10" t="s">
        <v>50</v>
      </c>
      <c r="B134" s="35" t="s">
        <v>31</v>
      </c>
      <c r="C134" s="19" t="s">
        <v>241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35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10" t="s">
        <v>245</v>
      </c>
      <c r="B136" s="35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10" t="s">
        <v>246</v>
      </c>
      <c r="B137" s="35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10" t="s">
        <v>247</v>
      </c>
      <c r="B138" s="35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10" t="s">
        <v>244</v>
      </c>
      <c r="B139" s="35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253</v>
      </c>
      <c r="C141" s="19" t="s">
        <v>241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>
      <c r="A142" s="18" t="s">
        <v>44</v>
      </c>
      <c r="B142" s="35" t="s">
        <v>37</v>
      </c>
      <c r="C142" s="19" t="s">
        <v>241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>
      <c r="A143" s="18" t="s">
        <v>91</v>
      </c>
      <c r="B143" s="35" t="s">
        <v>190</v>
      </c>
      <c r="C143" s="19" t="s">
        <v>241</v>
      </c>
      <c r="D143" s="44"/>
      <c r="E143" s="44"/>
      <c r="F143" s="44"/>
      <c r="G143" s="44"/>
      <c r="H143" s="44"/>
    </row>
    <row r="144" spans="1:8">
      <c r="A144" s="18" t="s">
        <v>67</v>
      </c>
      <c r="B144" s="35" t="s">
        <v>191</v>
      </c>
      <c r="C144" s="19" t="s">
        <v>241</v>
      </c>
      <c r="D144" s="44"/>
      <c r="E144" s="44"/>
      <c r="F144" s="44"/>
      <c r="G144" s="44"/>
      <c r="H144" s="44"/>
    </row>
    <row r="145" spans="1:16384">
      <c r="A145" s="18" t="s">
        <v>45</v>
      </c>
      <c r="B145" s="35" t="s">
        <v>117</v>
      </c>
      <c r="C145" s="19" t="s">
        <v>241</v>
      </c>
      <c r="D145" s="44"/>
      <c r="E145" s="44"/>
      <c r="F145" s="44"/>
      <c r="G145" s="44"/>
      <c r="H145" s="44"/>
    </row>
    <row r="146" spans="1:16384" ht="31.5">
      <c r="A146" s="10">
        <v>2</v>
      </c>
      <c r="B146" s="35" t="s">
        <v>251</v>
      </c>
      <c r="C146" s="19" t="s">
        <v>241</v>
      </c>
      <c r="D146" s="44"/>
      <c r="E146" s="44"/>
      <c r="F146" s="44"/>
      <c r="G146" s="44"/>
      <c r="H146" s="44"/>
    </row>
    <row r="147" spans="1:16384">
      <c r="A147" s="49" t="s">
        <v>63</v>
      </c>
      <c r="B147" s="3" t="s">
        <v>257</v>
      </c>
      <c r="C147" s="19" t="s">
        <v>241</v>
      </c>
      <c r="D147" s="44"/>
      <c r="E147" s="44"/>
      <c r="F147" s="44"/>
      <c r="G147" s="44"/>
      <c r="H147" s="44"/>
    </row>
    <row r="148" spans="1:16384" ht="31.5">
      <c r="A148" s="10">
        <v>3</v>
      </c>
      <c r="B148" s="60" t="s">
        <v>252</v>
      </c>
      <c r="C148" s="19" t="s">
        <v>241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>
      <c r="A149" s="10" t="s">
        <v>78</v>
      </c>
      <c r="B149" s="35" t="s">
        <v>88</v>
      </c>
      <c r="C149" s="19" t="s">
        <v>241</v>
      </c>
      <c r="D149" s="44"/>
      <c r="E149" s="44"/>
      <c r="F149" s="44"/>
      <c r="G149" s="44"/>
      <c r="H149" s="44"/>
    </row>
    <row r="150" spans="1:16384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>
      <c r="A155" s="9" t="s">
        <v>79</v>
      </c>
      <c r="B155" s="35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5" t="s">
        <v>84</v>
      </c>
      <c r="B156" s="83" t="s">
        <v>188</v>
      </c>
      <c r="C156" s="19" t="s">
        <v>163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5"/>
      <c r="B157" s="8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3" t="s">
        <v>189</v>
      </c>
      <c r="C158" s="47" t="s">
        <v>241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zoomScale="120" zoomScaleNormal="100" zoomScaleSheetLayoutView="120" zoomScalePageLayoutView="120" workbookViewId="0">
      <selection sqref="A1:H1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94" t="s">
        <v>266</v>
      </c>
      <c r="B1" s="94"/>
      <c r="C1" s="94"/>
      <c r="D1" s="94"/>
      <c r="E1" s="94"/>
      <c r="F1" s="94"/>
      <c r="G1" s="94"/>
      <c r="H1" s="94"/>
    </row>
    <row r="2" spans="1:8" ht="42.75" customHeight="1">
      <c r="A2" s="73" t="s">
        <v>265</v>
      </c>
      <c r="B2" s="74"/>
      <c r="C2" s="74"/>
      <c r="D2" s="74"/>
      <c r="E2" s="74"/>
      <c r="F2" s="74"/>
      <c r="G2" s="74"/>
      <c r="H2" s="74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7" t="s">
        <v>0</v>
      </c>
      <c r="B4" s="75" t="s">
        <v>1</v>
      </c>
      <c r="C4" s="67" t="s">
        <v>2</v>
      </c>
      <c r="D4" s="50" t="s">
        <v>3</v>
      </c>
      <c r="E4" s="50" t="s">
        <v>93</v>
      </c>
      <c r="F4" s="67" t="s">
        <v>4</v>
      </c>
      <c r="G4" s="76"/>
      <c r="H4" s="76"/>
    </row>
    <row r="5" spans="1:8">
      <c r="A5" s="67"/>
      <c r="B5" s="75"/>
      <c r="C5" s="67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>
      <c r="A7" s="53">
        <v>1</v>
      </c>
      <c r="B7" s="56" t="s">
        <v>235</v>
      </c>
      <c r="C7" s="19" t="s">
        <v>9</v>
      </c>
      <c r="D7" s="44">
        <v>6361</v>
      </c>
      <c r="E7" s="44">
        <f>D7+D14-D15+D16</f>
        <v>6361</v>
      </c>
      <c r="F7" s="44">
        <f>E7+E14-E15+E16</f>
        <v>6361</v>
      </c>
      <c r="G7" s="44">
        <f>F7+F14-F15+F16</f>
        <v>6361</v>
      </c>
      <c r="H7" s="44">
        <f>G7+G14-G15+G16</f>
        <v>6361</v>
      </c>
    </row>
    <row r="8" spans="1:8">
      <c r="A8" s="53" t="s">
        <v>44</v>
      </c>
      <c r="B8" s="56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53" t="s">
        <v>45</v>
      </c>
      <c r="B9" s="56" t="s">
        <v>226</v>
      </c>
      <c r="C9" s="19" t="s">
        <v>9</v>
      </c>
      <c r="D9" s="44"/>
      <c r="E9" s="44">
        <f>E7-E8</f>
        <v>6361</v>
      </c>
      <c r="F9" s="44">
        <f t="shared" ref="F9:H9" si="0">F7-F8</f>
        <v>6361</v>
      </c>
      <c r="G9" s="44">
        <f t="shared" si="0"/>
        <v>6361</v>
      </c>
      <c r="H9" s="44">
        <f t="shared" si="0"/>
        <v>6361</v>
      </c>
    </row>
    <row r="10" spans="1:8" ht="31.5">
      <c r="A10" s="53" t="s">
        <v>76</v>
      </c>
      <c r="B10" s="56" t="s">
        <v>234</v>
      </c>
      <c r="C10" s="19" t="s">
        <v>9</v>
      </c>
      <c r="D10" s="44"/>
      <c r="E10" s="44"/>
      <c r="F10" s="44"/>
      <c r="G10" s="44"/>
      <c r="H10" s="44"/>
    </row>
    <row r="11" spans="1:8" ht="31.5">
      <c r="A11" s="53" t="s">
        <v>77</v>
      </c>
      <c r="B11" s="56" t="s">
        <v>232</v>
      </c>
      <c r="C11" s="19" t="s">
        <v>9</v>
      </c>
      <c r="D11" s="44"/>
      <c r="E11" s="44"/>
      <c r="F11" s="44"/>
      <c r="G11" s="44"/>
      <c r="H11" s="44"/>
    </row>
    <row r="12" spans="1:8" ht="31.5">
      <c r="A12" s="53" t="s">
        <v>78</v>
      </c>
      <c r="B12" s="56" t="s">
        <v>233</v>
      </c>
      <c r="C12" s="19" t="s">
        <v>9</v>
      </c>
      <c r="D12" s="44"/>
      <c r="E12" s="44"/>
      <c r="F12" s="44"/>
      <c r="G12" s="44"/>
      <c r="H12" s="44"/>
    </row>
    <row r="13" spans="1:8">
      <c r="A13" s="57" t="s">
        <v>79</v>
      </c>
      <c r="B13" s="56" t="s">
        <v>95</v>
      </c>
      <c r="C13" s="19" t="s">
        <v>9</v>
      </c>
      <c r="D13" s="44">
        <f>(D7+E7)/2</f>
        <v>6361</v>
      </c>
      <c r="E13" s="44">
        <f>(E7+F7)/2</f>
        <v>6361</v>
      </c>
      <c r="F13" s="44">
        <f>(F7+G7)/2</f>
        <v>6361</v>
      </c>
      <c r="G13" s="44">
        <f>(G7+H7)/2</f>
        <v>6361</v>
      </c>
      <c r="H13" s="44">
        <f>(H7+(H7+H14-H15+H16))/2</f>
        <v>6361</v>
      </c>
    </row>
    <row r="14" spans="1:8">
      <c r="A14" s="51" t="s">
        <v>84</v>
      </c>
      <c r="B14" s="56" t="s">
        <v>74</v>
      </c>
      <c r="C14" s="19" t="s">
        <v>9</v>
      </c>
      <c r="D14" s="44">
        <v>68</v>
      </c>
      <c r="E14" s="44">
        <v>68</v>
      </c>
      <c r="F14" s="44">
        <v>68</v>
      </c>
      <c r="G14" s="44">
        <v>68</v>
      </c>
      <c r="H14" s="44">
        <v>68</v>
      </c>
    </row>
    <row r="15" spans="1:8">
      <c r="A15" s="51" t="s">
        <v>85</v>
      </c>
      <c r="B15" s="56" t="s">
        <v>75</v>
      </c>
      <c r="C15" s="19" t="s">
        <v>9</v>
      </c>
      <c r="D15" s="44">
        <v>116</v>
      </c>
      <c r="E15" s="44">
        <v>116</v>
      </c>
      <c r="F15" s="44">
        <v>116</v>
      </c>
      <c r="G15" s="44">
        <v>116</v>
      </c>
      <c r="H15" s="44">
        <v>116</v>
      </c>
    </row>
    <row r="16" spans="1:8">
      <c r="A16" s="51" t="s">
        <v>86</v>
      </c>
      <c r="B16" s="56" t="s">
        <v>90</v>
      </c>
      <c r="C16" s="19" t="s">
        <v>9</v>
      </c>
      <c r="D16" s="44">
        <v>48</v>
      </c>
      <c r="E16" s="44">
        <v>48</v>
      </c>
      <c r="F16" s="44">
        <v>48</v>
      </c>
      <c r="G16" s="44">
        <v>48</v>
      </c>
      <c r="H16" s="44">
        <v>48</v>
      </c>
    </row>
    <row r="17" spans="1:8" ht="31.5">
      <c r="A17" s="51" t="s">
        <v>155</v>
      </c>
      <c r="B17" s="56" t="s">
        <v>10</v>
      </c>
      <c r="C17" s="19" t="s">
        <v>242</v>
      </c>
      <c r="D17" s="44">
        <f>D14/D13*1000</f>
        <v>10.690143059267411</v>
      </c>
      <c r="E17" s="44">
        <f>E14/E13*1000</f>
        <v>10.690143059267411</v>
      </c>
      <c r="F17" s="44">
        <f>F14/F13*1000</f>
        <v>10.690143059267411</v>
      </c>
      <c r="G17" s="44">
        <f>G14/G13*1000</f>
        <v>10.690143059267411</v>
      </c>
      <c r="H17" s="44">
        <f>H14/H13*1000</f>
        <v>10.690143059267411</v>
      </c>
    </row>
    <row r="18" spans="1:8" ht="31.5">
      <c r="A18" s="51" t="s">
        <v>156</v>
      </c>
      <c r="B18" s="56" t="s">
        <v>11</v>
      </c>
      <c r="C18" s="19" t="s">
        <v>242</v>
      </c>
      <c r="D18" s="44">
        <f>D15/D13*1000</f>
        <v>18.236126395220879</v>
      </c>
      <c r="E18" s="44">
        <f>E15/E13*1000</f>
        <v>18.236126395220879</v>
      </c>
      <c r="F18" s="44">
        <f>F15/F13*1000</f>
        <v>18.236126395220879</v>
      </c>
      <c r="G18" s="44">
        <f>G15/G13*1000</f>
        <v>18.236126395220879</v>
      </c>
      <c r="H18" s="44">
        <f>H15/H13*1000</f>
        <v>18.236126395220879</v>
      </c>
    </row>
    <row r="19" spans="1:8" ht="31.5">
      <c r="A19" s="51" t="s">
        <v>157</v>
      </c>
      <c r="B19" s="56" t="s">
        <v>12</v>
      </c>
      <c r="C19" s="19" t="s">
        <v>242</v>
      </c>
      <c r="D19" s="44">
        <f>D17-D18</f>
        <v>-7.5459833359534674</v>
      </c>
      <c r="E19" s="44">
        <f>E17-E18</f>
        <v>-7.5459833359534674</v>
      </c>
      <c r="F19" s="44">
        <f>F17-F18</f>
        <v>-7.5459833359534674</v>
      </c>
      <c r="G19" s="44">
        <f>G17-G18</f>
        <v>-7.5459833359534674</v>
      </c>
      <c r="H19" s="44">
        <f>H17-H18</f>
        <v>-7.5459833359534674</v>
      </c>
    </row>
    <row r="20" spans="1:8" ht="31.5">
      <c r="A20" s="51" t="s">
        <v>158</v>
      </c>
      <c r="B20" s="56" t="s">
        <v>13</v>
      </c>
      <c r="C20" s="19" t="s">
        <v>242</v>
      </c>
      <c r="D20" s="44">
        <f>D16/D13*1000</f>
        <v>7.5459833359534665</v>
      </c>
      <c r="E20" s="44">
        <f>E16/E13*1000</f>
        <v>7.5459833359534665</v>
      </c>
      <c r="F20" s="44">
        <f>F16/F13*1000</f>
        <v>7.5459833359534665</v>
      </c>
      <c r="G20" s="44">
        <f>G16/G13*1000</f>
        <v>7.5459833359534665</v>
      </c>
      <c r="H20" s="44">
        <f>H16/H13*1000</f>
        <v>7.5459833359534665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>
      <c r="A22" s="81">
        <v>1</v>
      </c>
      <c r="B22" s="90" t="s">
        <v>119</v>
      </c>
      <c r="C22" s="19" t="s">
        <v>241</v>
      </c>
      <c r="D22" s="44">
        <v>7.6</v>
      </c>
      <c r="E22" s="44">
        <v>568</v>
      </c>
      <c r="F22" s="44">
        <v>568</v>
      </c>
      <c r="G22" s="44">
        <v>568</v>
      </c>
      <c r="H22" s="44">
        <v>568</v>
      </c>
    </row>
    <row r="23" spans="1:8" ht="31.5">
      <c r="A23" s="81"/>
      <c r="B23" s="91"/>
      <c r="C23" s="47" t="s">
        <v>259</v>
      </c>
      <c r="D23" s="44"/>
      <c r="E23" s="61">
        <f>E22/D22*100</f>
        <v>7473.6842105263167</v>
      </c>
      <c r="F23" s="61">
        <f>F22/E22*100</f>
        <v>100</v>
      </c>
      <c r="G23" s="61">
        <f>G22/F22*100</f>
        <v>100</v>
      </c>
      <c r="H23" s="61">
        <f>H22/G22*100</f>
        <v>100</v>
      </c>
    </row>
    <row r="24" spans="1:8" ht="47.25" customHeight="1">
      <c r="A24" s="81" t="s">
        <v>76</v>
      </c>
      <c r="B24" s="90" t="s">
        <v>194</v>
      </c>
      <c r="C24" s="19" t="s">
        <v>241</v>
      </c>
      <c r="D24" s="44"/>
      <c r="E24" s="44"/>
      <c r="F24" s="44"/>
      <c r="G24" s="44"/>
      <c r="H24" s="44"/>
    </row>
    <row r="25" spans="1:8" ht="31.5">
      <c r="A25" s="81"/>
      <c r="B25" s="91"/>
      <c r="C25" s="47" t="s">
        <v>259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>
      <c r="A26" s="82">
        <v>3</v>
      </c>
      <c r="B26" s="90" t="s">
        <v>195</v>
      </c>
      <c r="C26" s="19" t="s">
        <v>241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82"/>
      <c r="B27" s="91"/>
      <c r="C27" s="47" t="s">
        <v>259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5">
      <c r="A28" s="63"/>
      <c r="B28" s="62" t="s">
        <v>260</v>
      </c>
      <c r="C28" s="47"/>
      <c r="D28" s="48"/>
      <c r="E28" s="48"/>
      <c r="F28" s="48"/>
      <c r="G28" s="48"/>
      <c r="H28" s="48"/>
    </row>
    <row r="29" spans="1:8" ht="18" customHeight="1">
      <c r="A29" s="71" t="s">
        <v>49</v>
      </c>
      <c r="B29" s="90" t="s">
        <v>120</v>
      </c>
      <c r="C29" s="19" t="s">
        <v>241</v>
      </c>
      <c r="D29" s="44"/>
      <c r="E29" s="44"/>
      <c r="F29" s="44"/>
      <c r="G29" s="44"/>
      <c r="H29" s="44"/>
    </row>
    <row r="30" spans="1:8" ht="31.5">
      <c r="A30" s="71"/>
      <c r="B30" s="91"/>
      <c r="C30" s="47" t="s">
        <v>259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>
      <c r="A31" s="71" t="s">
        <v>50</v>
      </c>
      <c r="B31" s="90" t="s">
        <v>121</v>
      </c>
      <c r="C31" s="19" t="s">
        <v>241</v>
      </c>
      <c r="D31" s="44"/>
      <c r="E31" s="44"/>
      <c r="F31" s="44"/>
      <c r="G31" s="44"/>
      <c r="H31" s="44"/>
    </row>
    <row r="32" spans="1:8" ht="31.5">
      <c r="A32" s="71"/>
      <c r="B32" s="91"/>
      <c r="C32" s="47" t="s">
        <v>259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>
      <c r="A33" s="71" t="s">
        <v>51</v>
      </c>
      <c r="B33" s="90" t="s">
        <v>122</v>
      </c>
      <c r="C33" s="19" t="s">
        <v>241</v>
      </c>
      <c r="D33" s="44"/>
      <c r="E33" s="44"/>
      <c r="F33" s="44"/>
      <c r="G33" s="44"/>
      <c r="H33" s="44"/>
    </row>
    <row r="34" spans="1:8" ht="31.5">
      <c r="A34" s="71"/>
      <c r="B34" s="91"/>
      <c r="C34" s="47" t="s">
        <v>259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>
      <c r="A35" s="71" t="s">
        <v>52</v>
      </c>
      <c r="B35" s="90" t="s">
        <v>123</v>
      </c>
      <c r="C35" s="19" t="s">
        <v>241</v>
      </c>
      <c r="D35" s="44"/>
      <c r="E35" s="44"/>
      <c r="F35" s="44"/>
      <c r="G35" s="44"/>
      <c r="H35" s="44"/>
    </row>
    <row r="36" spans="1:8" ht="31.5">
      <c r="A36" s="71"/>
      <c r="B36" s="91"/>
      <c r="C36" s="47" t="s">
        <v>259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>
      <c r="A37" s="71" t="s">
        <v>53</v>
      </c>
      <c r="B37" s="90" t="s">
        <v>124</v>
      </c>
      <c r="C37" s="19" t="s">
        <v>241</v>
      </c>
      <c r="D37" s="44"/>
      <c r="E37" s="44"/>
      <c r="F37" s="44"/>
      <c r="G37" s="44"/>
      <c r="H37" s="44"/>
    </row>
    <row r="38" spans="1:8" ht="31.5">
      <c r="A38" s="71"/>
      <c r="B38" s="91"/>
      <c r="C38" s="47" t="s">
        <v>259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>
      <c r="A39" s="71" t="s">
        <v>54</v>
      </c>
      <c r="B39" s="90" t="s">
        <v>125</v>
      </c>
      <c r="C39" s="19" t="s">
        <v>241</v>
      </c>
      <c r="D39" s="44"/>
      <c r="E39" s="44"/>
      <c r="F39" s="44"/>
      <c r="G39" s="44"/>
      <c r="H39" s="44"/>
    </row>
    <row r="40" spans="1:8" ht="31.5">
      <c r="A40" s="71"/>
      <c r="B40" s="91"/>
      <c r="C40" s="47" t="s">
        <v>259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>
      <c r="A41" s="71" t="s">
        <v>55</v>
      </c>
      <c r="B41" s="90" t="s">
        <v>126</v>
      </c>
      <c r="C41" s="19" t="s">
        <v>241</v>
      </c>
      <c r="D41" s="44"/>
      <c r="E41" s="44"/>
      <c r="F41" s="44"/>
      <c r="G41" s="44"/>
      <c r="H41" s="44"/>
    </row>
    <row r="42" spans="1:8" ht="31.5">
      <c r="A42" s="71"/>
      <c r="B42" s="91"/>
      <c r="C42" s="47" t="s">
        <v>259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>
      <c r="A43" s="71" t="s">
        <v>56</v>
      </c>
      <c r="B43" s="90" t="s">
        <v>127</v>
      </c>
      <c r="C43" s="19" t="s">
        <v>241</v>
      </c>
      <c r="D43" s="44"/>
      <c r="E43" s="44"/>
      <c r="F43" s="44"/>
      <c r="G43" s="44"/>
      <c r="H43" s="44"/>
    </row>
    <row r="44" spans="1:8" ht="31.5">
      <c r="A44" s="71"/>
      <c r="B44" s="91"/>
      <c r="C44" s="47" t="s">
        <v>259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>
      <c r="A45" s="71" t="s">
        <v>57</v>
      </c>
      <c r="B45" s="90" t="s">
        <v>128</v>
      </c>
      <c r="C45" s="19" t="s">
        <v>241</v>
      </c>
      <c r="D45" s="44"/>
      <c r="E45" s="44"/>
      <c r="F45" s="44"/>
      <c r="G45" s="44"/>
      <c r="H45" s="44"/>
    </row>
    <row r="46" spans="1:8" ht="31.5">
      <c r="A46" s="71"/>
      <c r="B46" s="91"/>
      <c r="C46" s="47" t="s">
        <v>259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>
      <c r="A47" s="71" t="s">
        <v>58</v>
      </c>
      <c r="B47" s="90" t="s">
        <v>129</v>
      </c>
      <c r="C47" s="19" t="s">
        <v>241</v>
      </c>
      <c r="D47" s="44"/>
      <c r="E47" s="44"/>
      <c r="F47" s="44"/>
      <c r="G47" s="44"/>
      <c r="H47" s="44"/>
    </row>
    <row r="48" spans="1:8" ht="31.5">
      <c r="A48" s="71"/>
      <c r="B48" s="91"/>
      <c r="C48" s="47" t="s">
        <v>259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>
      <c r="A49" s="71" t="s">
        <v>59</v>
      </c>
      <c r="B49" s="90" t="s">
        <v>130</v>
      </c>
      <c r="C49" s="19" t="s">
        <v>241</v>
      </c>
      <c r="D49" s="44"/>
      <c r="E49" s="44"/>
      <c r="F49" s="44"/>
      <c r="G49" s="44"/>
      <c r="H49" s="44"/>
    </row>
    <row r="50" spans="1:8" ht="31.5">
      <c r="A50" s="71"/>
      <c r="B50" s="91"/>
      <c r="C50" s="47" t="s">
        <v>259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>
      <c r="A51" s="71" t="s">
        <v>60</v>
      </c>
      <c r="B51" s="90" t="s">
        <v>131</v>
      </c>
      <c r="C51" s="19" t="s">
        <v>241</v>
      </c>
      <c r="D51" s="44"/>
      <c r="E51" s="44"/>
      <c r="F51" s="44"/>
      <c r="G51" s="44"/>
      <c r="H51" s="44"/>
    </row>
    <row r="52" spans="1:8" ht="31.5">
      <c r="A52" s="71"/>
      <c r="B52" s="91"/>
      <c r="C52" s="47" t="s">
        <v>259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>
      <c r="A53" s="71" t="s">
        <v>61</v>
      </c>
      <c r="B53" s="90" t="s">
        <v>132</v>
      </c>
      <c r="C53" s="19" t="s">
        <v>241</v>
      </c>
      <c r="D53" s="44"/>
      <c r="E53" s="44"/>
      <c r="F53" s="44"/>
      <c r="G53" s="44"/>
      <c r="H53" s="44"/>
    </row>
    <row r="54" spans="1:8" ht="31.5">
      <c r="A54" s="71"/>
      <c r="B54" s="91"/>
      <c r="C54" s="47" t="s">
        <v>259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>
      <c r="A55" s="71" t="s">
        <v>62</v>
      </c>
      <c r="B55" s="90" t="s">
        <v>133</v>
      </c>
      <c r="C55" s="19" t="s">
        <v>241</v>
      </c>
      <c r="D55" s="44"/>
      <c r="E55" s="44"/>
      <c r="F55" s="44"/>
      <c r="G55" s="44"/>
      <c r="H55" s="44"/>
    </row>
    <row r="56" spans="1:8" ht="31.5">
      <c r="A56" s="71"/>
      <c r="B56" s="91"/>
      <c r="C56" s="47" t="s">
        <v>259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>
      <c r="A57" s="71" t="s">
        <v>135</v>
      </c>
      <c r="B57" s="90" t="s">
        <v>134</v>
      </c>
      <c r="C57" s="19" t="s">
        <v>241</v>
      </c>
      <c r="D57" s="44"/>
      <c r="E57" s="44"/>
      <c r="F57" s="44"/>
      <c r="G57" s="44"/>
      <c r="H57" s="44"/>
    </row>
    <row r="58" spans="1:8" ht="31.5">
      <c r="A58" s="71"/>
      <c r="B58" s="91"/>
      <c r="C58" s="47" t="s">
        <v>259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>
      <c r="A59" s="71" t="s">
        <v>137</v>
      </c>
      <c r="B59" s="90" t="s">
        <v>136</v>
      </c>
      <c r="C59" s="19" t="s">
        <v>241</v>
      </c>
      <c r="D59" s="44"/>
      <c r="E59" s="44"/>
      <c r="F59" s="44"/>
      <c r="G59" s="44"/>
      <c r="H59" s="44"/>
    </row>
    <row r="60" spans="1:8" ht="31.5">
      <c r="A60" s="71"/>
      <c r="B60" s="91"/>
      <c r="C60" s="47" t="s">
        <v>259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>
      <c r="A61" s="71" t="s">
        <v>138</v>
      </c>
      <c r="B61" s="90" t="s">
        <v>139</v>
      </c>
      <c r="C61" s="19" t="s">
        <v>241</v>
      </c>
      <c r="D61" s="44"/>
      <c r="E61" s="44"/>
      <c r="F61" s="44"/>
      <c r="G61" s="44"/>
      <c r="H61" s="44"/>
    </row>
    <row r="62" spans="1:8" ht="31.5">
      <c r="A62" s="71"/>
      <c r="B62" s="91"/>
      <c r="C62" s="47" t="s">
        <v>259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>
      <c r="A63" s="71" t="s">
        <v>140</v>
      </c>
      <c r="B63" s="90" t="s">
        <v>141</v>
      </c>
      <c r="C63" s="19" t="s">
        <v>241</v>
      </c>
      <c r="D63" s="44"/>
      <c r="E63" s="44"/>
      <c r="F63" s="44"/>
      <c r="G63" s="44"/>
      <c r="H63" s="44"/>
    </row>
    <row r="64" spans="1:8" ht="31.5">
      <c r="A64" s="71"/>
      <c r="B64" s="91"/>
      <c r="C64" s="47" t="s">
        <v>259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>
      <c r="A65" s="71" t="s">
        <v>142</v>
      </c>
      <c r="B65" s="90" t="s">
        <v>143</v>
      </c>
      <c r="C65" s="19" t="s">
        <v>241</v>
      </c>
      <c r="D65" s="44"/>
      <c r="E65" s="44"/>
      <c r="F65" s="44"/>
      <c r="G65" s="44"/>
      <c r="H65" s="44"/>
    </row>
    <row r="66" spans="1:16384" ht="31.5">
      <c r="A66" s="71"/>
      <c r="B66" s="91"/>
      <c r="C66" s="47" t="s">
        <v>259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>
      <c r="A67" s="71" t="s">
        <v>144</v>
      </c>
      <c r="B67" s="90" t="s">
        <v>145</v>
      </c>
      <c r="C67" s="19" t="s">
        <v>241</v>
      </c>
      <c r="D67" s="44"/>
      <c r="E67" s="44"/>
      <c r="F67" s="44"/>
      <c r="G67" s="44"/>
      <c r="H67" s="44"/>
    </row>
    <row r="68" spans="1:16384" ht="31.5">
      <c r="A68" s="71"/>
      <c r="B68" s="91"/>
      <c r="C68" s="47" t="s">
        <v>259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>
      <c r="A69" s="71" t="s">
        <v>146</v>
      </c>
      <c r="B69" s="90" t="s">
        <v>147</v>
      </c>
      <c r="C69" s="19" t="s">
        <v>241</v>
      </c>
      <c r="D69" s="44"/>
      <c r="E69" s="44"/>
      <c r="F69" s="44"/>
      <c r="G69" s="44"/>
      <c r="H69" s="44"/>
      <c r="I69" s="13"/>
      <c r="J69" s="13"/>
      <c r="K69" s="13"/>
    </row>
    <row r="70" spans="1:16384" ht="31.5">
      <c r="A70" s="71"/>
      <c r="B70" s="91"/>
      <c r="C70" s="47" t="s">
        <v>259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>
      <c r="A71" s="71" t="s">
        <v>148</v>
      </c>
      <c r="B71" s="90" t="s">
        <v>149</v>
      </c>
      <c r="C71" s="19" t="s">
        <v>241</v>
      </c>
      <c r="D71" s="44"/>
      <c r="E71" s="44"/>
      <c r="F71" s="44"/>
      <c r="G71" s="44"/>
      <c r="H71" s="44"/>
      <c r="I71" s="13"/>
      <c r="J71" s="13"/>
      <c r="K71" s="13"/>
    </row>
    <row r="72" spans="1:16384" ht="31.5">
      <c r="A72" s="71"/>
      <c r="B72" s="91"/>
      <c r="C72" s="47" t="s">
        <v>259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>
      <c r="A73" s="71" t="s">
        <v>150</v>
      </c>
      <c r="B73" s="90" t="s">
        <v>151</v>
      </c>
      <c r="C73" s="19" t="s">
        <v>241</v>
      </c>
      <c r="D73" s="44"/>
      <c r="E73" s="44"/>
      <c r="F73" s="44"/>
      <c r="G73" s="44"/>
      <c r="H73" s="44"/>
      <c r="I73" s="13"/>
      <c r="J73" s="13"/>
      <c r="K73" s="13"/>
    </row>
    <row r="74" spans="1:16384" ht="31.5">
      <c r="A74" s="71"/>
      <c r="B74" s="91"/>
      <c r="C74" s="47" t="s">
        <v>259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>
      <c r="A75" s="71" t="s">
        <v>152</v>
      </c>
      <c r="B75" s="90" t="s">
        <v>153</v>
      </c>
      <c r="C75" s="19" t="s">
        <v>241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1"/>
      <c r="B76" s="91"/>
      <c r="C76" s="47" t="s">
        <v>259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71">
        <v>4</v>
      </c>
      <c r="B77" s="90" t="s">
        <v>196</v>
      </c>
      <c r="C77" s="19" t="s">
        <v>241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1"/>
      <c r="B78" s="91"/>
      <c r="C78" s="47" t="s">
        <v>259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71" t="s">
        <v>79</v>
      </c>
      <c r="B79" s="90" t="s">
        <v>197</v>
      </c>
      <c r="C79" s="19" t="s">
        <v>241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1"/>
      <c r="B80" s="91"/>
      <c r="C80" s="47" t="s">
        <v>259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>
      <c r="A81" s="11" t="s">
        <v>15</v>
      </c>
      <c r="B81" s="87" t="s">
        <v>22</v>
      </c>
      <c r="C81" s="87"/>
      <c r="D81" s="87"/>
      <c r="E81" s="87"/>
      <c r="F81" s="87"/>
      <c r="G81" s="87"/>
      <c r="H81" s="87"/>
      <c r="I81" s="13"/>
      <c r="J81" s="13"/>
      <c r="K81" s="13"/>
    </row>
    <row r="82" spans="1:16384">
      <c r="A82" s="71">
        <v>1</v>
      </c>
      <c r="B82" s="92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1"/>
      <c r="B83" s="93"/>
      <c r="C83" s="47" t="s">
        <v>259</v>
      </c>
      <c r="D83" s="44"/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1" t="s">
        <v>44</v>
      </c>
      <c r="B84" s="92" t="s">
        <v>96</v>
      </c>
      <c r="C84" s="19" t="s">
        <v>241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1"/>
      <c r="B85" s="93"/>
      <c r="C85" s="47" t="s">
        <v>259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1" t="s">
        <v>45</v>
      </c>
      <c r="B86" s="92" t="s">
        <v>97</v>
      </c>
      <c r="C86" s="19" t="s">
        <v>241</v>
      </c>
      <c r="D86" s="44"/>
      <c r="E86" s="44"/>
      <c r="F86" s="44"/>
      <c r="G86" s="44"/>
      <c r="H86" s="44"/>
    </row>
    <row r="87" spans="1:16384" ht="31.5">
      <c r="A87" s="71"/>
      <c r="B87" s="93"/>
      <c r="C87" s="47" t="s">
        <v>259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79">
        <v>1</v>
      </c>
      <c r="B89" s="92" t="s">
        <v>161</v>
      </c>
      <c r="C89" s="19" t="s">
        <v>241</v>
      </c>
      <c r="D89" s="44"/>
      <c r="E89" s="44"/>
      <c r="F89" s="44"/>
      <c r="G89" s="44"/>
      <c r="H89" s="44"/>
    </row>
    <row r="90" spans="1:16384" ht="31.5">
      <c r="A90" s="80"/>
      <c r="B90" s="93"/>
      <c r="C90" s="47" t="s">
        <v>259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>
      <c r="A92" s="51" t="s">
        <v>63</v>
      </c>
      <c r="B92" s="56" t="s">
        <v>239</v>
      </c>
      <c r="C92" s="19" t="s">
        <v>33</v>
      </c>
      <c r="D92" s="44"/>
      <c r="E92" s="44"/>
      <c r="F92" s="44"/>
      <c r="G92" s="44"/>
      <c r="H92" s="44"/>
    </row>
    <row r="93" spans="1:16384" ht="31.5">
      <c r="A93" s="51">
        <v>3</v>
      </c>
      <c r="B93" s="56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>
      <c r="A95" s="51" t="s">
        <v>154</v>
      </c>
      <c r="B95" s="56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>
      <c r="A96" s="57" t="s">
        <v>76</v>
      </c>
      <c r="B96" s="56" t="s">
        <v>224</v>
      </c>
      <c r="C96" s="19" t="s">
        <v>87</v>
      </c>
      <c r="D96" s="44"/>
      <c r="E96" s="44"/>
      <c r="F96" s="44"/>
      <c r="G96" s="44"/>
      <c r="H96" s="44"/>
    </row>
    <row r="97" spans="1:8" ht="63">
      <c r="A97" s="57" t="s">
        <v>77</v>
      </c>
      <c r="B97" s="56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>
      <c r="A99" s="77">
        <v>1</v>
      </c>
      <c r="B99" s="84" t="s">
        <v>193</v>
      </c>
      <c r="C99" s="19" t="s">
        <v>241</v>
      </c>
      <c r="D99" s="44">
        <v>7.6</v>
      </c>
      <c r="E99" s="44">
        <v>1165</v>
      </c>
      <c r="F99" s="44">
        <v>1165</v>
      </c>
      <c r="G99" s="44">
        <v>1165</v>
      </c>
      <c r="H99" s="44">
        <v>1165</v>
      </c>
    </row>
    <row r="100" spans="1:8" ht="31.5">
      <c r="A100" s="77"/>
      <c r="B100" s="84"/>
      <c r="C100" s="47" t="s">
        <v>259</v>
      </c>
      <c r="D100" s="44"/>
      <c r="E100" s="61">
        <f>E99/D99*100</f>
        <v>15328.947368421052</v>
      </c>
      <c r="F100" s="61">
        <f>F99/E99*100</f>
        <v>100</v>
      </c>
      <c r="G100" s="61">
        <f>G99/F99*100</f>
        <v>100</v>
      </c>
      <c r="H100" s="61">
        <f>H99/G99*100</f>
        <v>100</v>
      </c>
    </row>
    <row r="101" spans="1:8">
      <c r="A101" s="78" t="s">
        <v>76</v>
      </c>
      <c r="B101" s="83" t="s">
        <v>83</v>
      </c>
      <c r="C101" s="19" t="s">
        <v>241</v>
      </c>
      <c r="D101" s="44"/>
      <c r="E101" s="44"/>
      <c r="F101" s="44"/>
      <c r="G101" s="44"/>
      <c r="H101" s="44"/>
    </row>
    <row r="102" spans="1:8" ht="31.5">
      <c r="A102" s="78"/>
      <c r="B102" s="83"/>
      <c r="C102" s="47" t="s">
        <v>259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>
      <c r="A103" s="88" t="s">
        <v>77</v>
      </c>
      <c r="B103" s="90" t="s">
        <v>261</v>
      </c>
      <c r="C103" s="19" t="s">
        <v>241</v>
      </c>
      <c r="D103" s="44"/>
      <c r="E103" s="61"/>
      <c r="F103" s="61"/>
      <c r="G103" s="61"/>
      <c r="H103" s="61"/>
    </row>
    <row r="104" spans="1:8" ht="31.5">
      <c r="A104" s="89"/>
      <c r="B104" s="91"/>
      <c r="C104" s="47" t="s">
        <v>259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>
      <c r="A105" s="11" t="s">
        <v>27</v>
      </c>
      <c r="B105" s="59" t="s">
        <v>248</v>
      </c>
      <c r="C105" s="47"/>
      <c r="D105" s="44"/>
      <c r="E105" s="44"/>
      <c r="F105" s="44"/>
      <c r="G105" s="44"/>
      <c r="H105" s="44"/>
    </row>
    <row r="106" spans="1:8" ht="31.5">
      <c r="A106" s="54" t="s">
        <v>154</v>
      </c>
      <c r="B106" s="56" t="s">
        <v>236</v>
      </c>
      <c r="C106" s="19" t="s">
        <v>237</v>
      </c>
      <c r="D106" s="44">
        <v>24</v>
      </c>
      <c r="E106" s="44">
        <v>24</v>
      </c>
      <c r="F106" s="44">
        <v>24</v>
      </c>
      <c r="G106" s="44">
        <v>24</v>
      </c>
      <c r="H106" s="44">
        <v>24</v>
      </c>
    </row>
    <row r="107" spans="1:8" ht="63">
      <c r="A107" s="54" t="s">
        <v>76</v>
      </c>
      <c r="B107" s="56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5">
      <c r="A108" s="54" t="s">
        <v>77</v>
      </c>
      <c r="B108" s="56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6">
        <v>1</v>
      </c>
      <c r="B110" s="90" t="s">
        <v>258</v>
      </c>
      <c r="C110" s="19" t="s">
        <v>241</v>
      </c>
      <c r="D110" s="44">
        <v>26.3</v>
      </c>
      <c r="E110" s="44">
        <v>7.4</v>
      </c>
      <c r="F110" s="44">
        <v>1</v>
      </c>
      <c r="G110" s="44">
        <v>1</v>
      </c>
      <c r="H110" s="44">
        <v>1</v>
      </c>
    </row>
    <row r="111" spans="1:8" ht="31.5">
      <c r="A111" s="86"/>
      <c r="B111" s="91"/>
      <c r="C111" s="47" t="s">
        <v>259</v>
      </c>
      <c r="D111" s="44"/>
      <c r="E111" s="61">
        <f>E110/D110*100</f>
        <v>28.13688212927757</v>
      </c>
      <c r="F111" s="61">
        <f>F110/E110*100</f>
        <v>13.513513513513512</v>
      </c>
      <c r="G111" s="61">
        <f>G110/F110*100</f>
        <v>100</v>
      </c>
      <c r="H111" s="61">
        <f>H110/G110*100</f>
        <v>100</v>
      </c>
    </row>
    <row r="112" spans="1:8" ht="31.5">
      <c r="A112" s="58" t="s">
        <v>76</v>
      </c>
      <c r="B112" s="55" t="s">
        <v>177</v>
      </c>
      <c r="C112" s="47"/>
      <c r="D112" s="44"/>
      <c r="E112" s="44"/>
      <c r="F112" s="44"/>
      <c r="G112" s="44"/>
      <c r="H112" s="44"/>
    </row>
    <row r="113" spans="1:8" ht="31.5">
      <c r="A113" s="58" t="s">
        <v>63</v>
      </c>
      <c r="B113" s="55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58" t="s">
        <v>64</v>
      </c>
      <c r="B114" s="55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58" t="s">
        <v>65</v>
      </c>
      <c r="B115" s="55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5">
      <c r="A116" s="58" t="s">
        <v>66</v>
      </c>
      <c r="B116" s="55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58" t="s">
        <v>68</v>
      </c>
      <c r="B117" s="55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58" t="s">
        <v>69</v>
      </c>
      <c r="B118" s="55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58" t="s">
        <v>70</v>
      </c>
      <c r="B119" s="55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5">
      <c r="A120" s="58" t="s">
        <v>71</v>
      </c>
      <c r="B120" s="55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58" t="s">
        <v>72</v>
      </c>
      <c r="B121" s="55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58" t="s">
        <v>73</v>
      </c>
      <c r="B122" s="55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58" t="s">
        <v>178</v>
      </c>
      <c r="B123" s="55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58" t="s">
        <v>179</v>
      </c>
      <c r="B124" s="55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58" t="s">
        <v>180</v>
      </c>
      <c r="B125" s="55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58" t="s">
        <v>181</v>
      </c>
      <c r="B126" s="55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7.25">
      <c r="A127" s="58" t="s">
        <v>182</v>
      </c>
      <c r="B127" s="55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58" t="s">
        <v>183</v>
      </c>
      <c r="B128" s="55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5">
      <c r="A129" s="58" t="s">
        <v>184</v>
      </c>
      <c r="B129" s="55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58" t="s">
        <v>185</v>
      </c>
      <c r="B130" s="55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58" t="s">
        <v>186</v>
      </c>
      <c r="B131" s="55" t="s">
        <v>116</v>
      </c>
      <c r="C131" s="19" t="s">
        <v>241</v>
      </c>
      <c r="D131" s="44">
        <f>D110-SUM(D113:D130)</f>
        <v>26.3</v>
      </c>
      <c r="E131" s="44">
        <f>E110-SUM(E113:E130)</f>
        <v>7.4</v>
      </c>
      <c r="F131" s="44">
        <f>F110-SUM(F113:F130)</f>
        <v>1</v>
      </c>
      <c r="G131" s="44">
        <f>G110-SUM(G113:G130)</f>
        <v>1</v>
      </c>
      <c r="H131" s="44">
        <f>H110-SUM(H113:H130)</f>
        <v>1</v>
      </c>
    </row>
    <row r="132" spans="1:8" ht="31.5">
      <c r="A132" s="51" t="s">
        <v>77</v>
      </c>
      <c r="B132" s="56" t="s">
        <v>160</v>
      </c>
      <c r="C132" s="19" t="s">
        <v>241</v>
      </c>
      <c r="D132" s="44">
        <f>D110</f>
        <v>26.3</v>
      </c>
      <c r="E132" s="44">
        <f>E110</f>
        <v>7.4</v>
      </c>
      <c r="F132" s="44">
        <v>1</v>
      </c>
      <c r="G132" s="44">
        <v>1</v>
      </c>
      <c r="H132" s="44">
        <v>1</v>
      </c>
    </row>
    <row r="133" spans="1:8">
      <c r="A133" s="51" t="s">
        <v>49</v>
      </c>
      <c r="B133" s="56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51" t="s">
        <v>50</v>
      </c>
      <c r="B134" s="56" t="s">
        <v>31</v>
      </c>
      <c r="C134" s="19" t="s">
        <v>241</v>
      </c>
      <c r="D134" s="44">
        <f>D132-D133</f>
        <v>26.3</v>
      </c>
      <c r="E134" s="44">
        <f>E132-E133</f>
        <v>7.4</v>
      </c>
      <c r="F134" s="44">
        <f>F132-F133</f>
        <v>1</v>
      </c>
      <c r="G134" s="44">
        <f>G132-G133</f>
        <v>1</v>
      </c>
      <c r="H134" s="44">
        <f>H132-H133</f>
        <v>1</v>
      </c>
    </row>
    <row r="135" spans="1:8">
      <c r="A135" s="18" t="s">
        <v>81</v>
      </c>
      <c r="B135" s="56" t="s">
        <v>227</v>
      </c>
      <c r="C135" s="19" t="s">
        <v>241</v>
      </c>
      <c r="D135" s="44">
        <v>26.3</v>
      </c>
      <c r="E135" s="44">
        <v>7.4</v>
      </c>
      <c r="F135" s="44">
        <f>F136+F137+F138</f>
        <v>1</v>
      </c>
      <c r="G135" s="44">
        <f>G136+G137+G138</f>
        <v>1</v>
      </c>
      <c r="H135" s="44">
        <f>H136+H137+H138</f>
        <v>1</v>
      </c>
    </row>
    <row r="136" spans="1:8">
      <c r="A136" s="51" t="s">
        <v>245</v>
      </c>
      <c r="B136" s="56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51" t="s">
        <v>246</v>
      </c>
      <c r="B137" s="56" t="s">
        <v>229</v>
      </c>
      <c r="C137" s="19" t="s">
        <v>241</v>
      </c>
      <c r="D137" s="44">
        <v>24.9</v>
      </c>
      <c r="E137" s="44">
        <v>7</v>
      </c>
      <c r="F137" s="44"/>
      <c r="G137" s="44"/>
      <c r="H137" s="44"/>
    </row>
    <row r="138" spans="1:8">
      <c r="A138" s="51" t="s">
        <v>247</v>
      </c>
      <c r="B138" s="56" t="s">
        <v>228</v>
      </c>
      <c r="C138" s="19" t="s">
        <v>241</v>
      </c>
      <c r="D138" s="44">
        <v>1.4</v>
      </c>
      <c r="E138" s="44">
        <v>0.4</v>
      </c>
      <c r="F138" s="44">
        <v>1</v>
      </c>
      <c r="G138" s="44">
        <v>1</v>
      </c>
      <c r="H138" s="44">
        <v>1</v>
      </c>
    </row>
    <row r="139" spans="1:8">
      <c r="A139" s="51" t="s">
        <v>244</v>
      </c>
      <c r="B139" s="56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>
      <c r="A140" s="21" t="s">
        <v>35</v>
      </c>
      <c r="B140" s="59" t="s">
        <v>250</v>
      </c>
      <c r="C140" s="20"/>
      <c r="D140" s="20"/>
      <c r="E140" s="20"/>
      <c r="F140" s="20"/>
      <c r="G140" s="20"/>
      <c r="H140" s="20"/>
    </row>
    <row r="141" spans="1:8" ht="31.5">
      <c r="A141" s="57">
        <v>1</v>
      </c>
      <c r="B141" s="56" t="s">
        <v>253</v>
      </c>
      <c r="C141" s="19" t="s">
        <v>241</v>
      </c>
      <c r="D141" s="44">
        <v>65.8</v>
      </c>
      <c r="E141" s="44">
        <v>84.5</v>
      </c>
      <c r="F141" s="44">
        <v>46.8</v>
      </c>
      <c r="G141" s="44">
        <v>47.1</v>
      </c>
      <c r="H141" s="44">
        <v>47.1</v>
      </c>
    </row>
    <row r="142" spans="1:8">
      <c r="A142" s="18" t="s">
        <v>44</v>
      </c>
      <c r="B142" s="56" t="s">
        <v>37</v>
      </c>
      <c r="C142" s="19" t="s">
        <v>241</v>
      </c>
      <c r="D142" s="44">
        <v>23.7</v>
      </c>
      <c r="E142" s="44">
        <v>21.9</v>
      </c>
      <c r="F142" s="44">
        <f>F143+F144</f>
        <v>21.2</v>
      </c>
      <c r="G142" s="44">
        <f>G143+G144</f>
        <v>21.2</v>
      </c>
      <c r="H142" s="44">
        <f>H143+H144</f>
        <v>21.2</v>
      </c>
    </row>
    <row r="143" spans="1:8">
      <c r="A143" s="18" t="s">
        <v>91</v>
      </c>
      <c r="B143" s="56" t="s">
        <v>190</v>
      </c>
      <c r="C143" s="19" t="s">
        <v>241</v>
      </c>
      <c r="D143" s="44">
        <v>19.5</v>
      </c>
      <c r="E143" s="44">
        <v>18.100000000000001</v>
      </c>
      <c r="F143" s="44">
        <v>18.8</v>
      </c>
      <c r="G143" s="44">
        <v>18.8</v>
      </c>
      <c r="H143" s="44">
        <v>18.8</v>
      </c>
    </row>
    <row r="144" spans="1:8">
      <c r="A144" s="18" t="s">
        <v>67</v>
      </c>
      <c r="B144" s="56" t="s">
        <v>191</v>
      </c>
      <c r="C144" s="19" t="s">
        <v>241</v>
      </c>
      <c r="D144" s="44">
        <v>3.7</v>
      </c>
      <c r="E144" s="44">
        <v>3.8</v>
      </c>
      <c r="F144" s="44">
        <v>2.4</v>
      </c>
      <c r="G144" s="44">
        <v>2.4</v>
      </c>
      <c r="H144" s="44">
        <v>2.4</v>
      </c>
    </row>
    <row r="145" spans="1:16384">
      <c r="A145" s="18" t="s">
        <v>45</v>
      </c>
      <c r="B145" s="56" t="s">
        <v>117</v>
      </c>
      <c r="C145" s="19" t="s">
        <v>241</v>
      </c>
      <c r="D145" s="44">
        <v>42.6</v>
      </c>
      <c r="E145" s="44">
        <v>62.6</v>
      </c>
      <c r="F145" s="44">
        <v>25.6</v>
      </c>
      <c r="G145" s="44">
        <v>25.9</v>
      </c>
      <c r="H145" s="44">
        <v>25.9</v>
      </c>
    </row>
    <row r="146" spans="1:16384" ht="31.5">
      <c r="A146" s="51">
        <v>2</v>
      </c>
      <c r="B146" s="56" t="s">
        <v>251</v>
      </c>
      <c r="C146" s="19" t="s">
        <v>241</v>
      </c>
      <c r="D146" s="44">
        <v>66.400000000000006</v>
      </c>
      <c r="E146" s="44">
        <v>87.4</v>
      </c>
      <c r="F146" s="44">
        <v>48.9</v>
      </c>
      <c r="G146" s="44">
        <v>51.5</v>
      </c>
      <c r="H146" s="44">
        <v>49.3</v>
      </c>
    </row>
    <row r="147" spans="1:16384">
      <c r="A147" s="51" t="s">
        <v>63</v>
      </c>
      <c r="B147" s="3" t="s">
        <v>257</v>
      </c>
      <c r="C147" s="19" t="s">
        <v>241</v>
      </c>
      <c r="D147" s="44">
        <v>66.400000000000006</v>
      </c>
      <c r="E147" s="44">
        <v>87.3</v>
      </c>
      <c r="F147" s="44">
        <v>47.7</v>
      </c>
      <c r="G147" s="44">
        <v>49.2</v>
      </c>
      <c r="H147" s="44">
        <v>47</v>
      </c>
    </row>
    <row r="148" spans="1:16384" ht="31.5">
      <c r="A148" s="51">
        <v>3</v>
      </c>
      <c r="B148" s="56" t="s">
        <v>252</v>
      </c>
      <c r="C148" s="19" t="s">
        <v>241</v>
      </c>
      <c r="D148" s="44">
        <f>D141-D146</f>
        <v>-0.60000000000000853</v>
      </c>
      <c r="E148" s="44">
        <f>E141-E146</f>
        <v>-2.9000000000000057</v>
      </c>
      <c r="F148" s="44">
        <f>F141-F146</f>
        <v>-2.1000000000000014</v>
      </c>
      <c r="G148" s="44">
        <f>G141-G146</f>
        <v>-4.3999999999999986</v>
      </c>
      <c r="H148" s="44">
        <f>H141-H146</f>
        <v>-2.1999999999999957</v>
      </c>
    </row>
    <row r="149" spans="1:16384">
      <c r="A149" s="51" t="s">
        <v>78</v>
      </c>
      <c r="B149" s="56" t="s">
        <v>88</v>
      </c>
      <c r="C149" s="19" t="s">
        <v>241</v>
      </c>
      <c r="D149" s="44"/>
      <c r="E149" s="44"/>
      <c r="F149" s="44"/>
      <c r="G149" s="44"/>
      <c r="H149" s="44"/>
    </row>
    <row r="150" spans="1:16384">
      <c r="A150" s="11" t="s">
        <v>243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>
      <c r="A151" s="51">
        <v>1</v>
      </c>
      <c r="B151" s="56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>
      <c r="A152" s="51" t="s">
        <v>76</v>
      </c>
      <c r="B152" s="56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>
      <c r="A153" s="51" t="s">
        <v>77</v>
      </c>
      <c r="B153" s="56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>
      <c r="A154" s="51" t="s">
        <v>78</v>
      </c>
      <c r="B154" s="56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>
      <c r="A155" s="57" t="s">
        <v>79</v>
      </c>
      <c r="B155" s="56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5" t="s">
        <v>84</v>
      </c>
      <c r="B156" s="83" t="s">
        <v>188</v>
      </c>
      <c r="C156" s="19" t="s">
        <v>163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5"/>
      <c r="B157" s="83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8" t="s">
        <v>85</v>
      </c>
      <c r="B158" s="55" t="s">
        <v>189</v>
      </c>
      <c r="C158" s="47" t="s">
        <v>241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2020-09-25T10:04:00Z</dcterms:modified>
  <cp:contentStatus>проект</cp:contentStatus>
</cp:coreProperties>
</file>