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CCB9DAD-96E9-48DE-984F-AE031669171B}" xr6:coauthVersionLast="45" xr6:coauthVersionMax="45" xr10:uidLastSave="{00000000-0000-0000-0000-000000000000}"/>
  <bookViews>
    <workbookView xWindow="2928" yWindow="2928" windowWidth="17232" windowHeight="8652" activeTab="1"/>
  </bookViews>
  <sheets>
    <sheet name="Приложение 1" sheetId="18" r:id="rId1"/>
    <sheet name="Приложение 3" sheetId="4" r:id="rId2"/>
    <sheet name="Лист1" sheetId="1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6" i="4" l="1"/>
  <c r="J23" i="4"/>
  <c r="E23" i="4"/>
  <c r="Q26" i="4"/>
  <c r="P26" i="4"/>
  <c r="G26" i="4"/>
  <c r="C26" i="4"/>
  <c r="Q24" i="4"/>
  <c r="P24" i="4"/>
  <c r="G24" i="4"/>
  <c r="M24" i="4" s="1"/>
  <c r="C24" i="4"/>
  <c r="P19" i="4"/>
  <c r="E42" i="18"/>
  <c r="C42" i="18"/>
  <c r="F48" i="18"/>
  <c r="F47" i="18"/>
  <c r="F46" i="18"/>
  <c r="G48" i="18"/>
  <c r="G47" i="18"/>
  <c r="E36" i="4"/>
  <c r="E31" i="18"/>
  <c r="C31" i="18"/>
  <c r="G34" i="18"/>
  <c r="F34" i="18"/>
  <c r="E36" i="18"/>
  <c r="C36" i="18"/>
  <c r="G37" i="18"/>
  <c r="F37" i="18"/>
  <c r="D36" i="18"/>
  <c r="P17" i="4"/>
  <c r="J34" i="4"/>
  <c r="E34" i="4"/>
  <c r="E38" i="4"/>
  <c r="J38" i="4"/>
  <c r="P39" i="4"/>
  <c r="P38" i="4"/>
  <c r="E38" i="18"/>
  <c r="C38" i="18"/>
  <c r="G33" i="18"/>
  <c r="F33" i="18"/>
  <c r="F28" i="18"/>
  <c r="E27" i="18"/>
  <c r="F27" i="18" s="1"/>
  <c r="C27" i="18"/>
  <c r="E24" i="18"/>
  <c r="E15" i="18" s="1"/>
  <c r="E21" i="18"/>
  <c r="C21" i="18"/>
  <c r="F21" i="18" s="1"/>
  <c r="P35" i="4"/>
  <c r="J15" i="4"/>
  <c r="E15" i="4"/>
  <c r="C15" i="4" s="1"/>
  <c r="P16" i="4"/>
  <c r="E19" i="18"/>
  <c r="G19" i="18" s="1"/>
  <c r="E16" i="18"/>
  <c r="C24" i="18"/>
  <c r="C16" i="18"/>
  <c r="F16" i="18"/>
  <c r="C19" i="18"/>
  <c r="G20" i="18"/>
  <c r="F20" i="18"/>
  <c r="D19" i="18"/>
  <c r="J40" i="4"/>
  <c r="P40" i="4" s="1"/>
  <c r="J21" i="4"/>
  <c r="J27" i="4"/>
  <c r="P27" i="4" s="1"/>
  <c r="J30" i="4"/>
  <c r="E40" i="4"/>
  <c r="E42" i="4" s="1"/>
  <c r="E44" i="4" s="1"/>
  <c r="E21" i="4"/>
  <c r="P21" i="4" s="1"/>
  <c r="E27" i="4"/>
  <c r="E30" i="4"/>
  <c r="C30" i="4" s="1"/>
  <c r="P22" i="4"/>
  <c r="P29" i="4"/>
  <c r="G18" i="18"/>
  <c r="F18" i="18"/>
  <c r="P28" i="4"/>
  <c r="F22" i="18"/>
  <c r="P37" i="4"/>
  <c r="P31" i="4"/>
  <c r="L23" i="4"/>
  <c r="L21" i="4"/>
  <c r="Q21" i="4" s="1"/>
  <c r="F23" i="4"/>
  <c r="F21" i="4"/>
  <c r="H23" i="4"/>
  <c r="H21" i="4" s="1"/>
  <c r="G21" i="4" s="1"/>
  <c r="M21" i="4" s="1"/>
  <c r="C25" i="4"/>
  <c r="C23" i="4" s="1"/>
  <c r="C21" i="4" s="1"/>
  <c r="P20" i="4"/>
  <c r="Q20" i="4"/>
  <c r="G20" i="4"/>
  <c r="C20" i="4"/>
  <c r="M20" i="4"/>
  <c r="D16" i="18"/>
  <c r="F17" i="18"/>
  <c r="G17" i="18"/>
  <c r="D21" i="18"/>
  <c r="D15" i="18" s="1"/>
  <c r="D41" i="18" s="1"/>
  <c r="D49" i="18" s="1"/>
  <c r="F23" i="18"/>
  <c r="G23" i="18"/>
  <c r="D24" i="18"/>
  <c r="G24" i="18"/>
  <c r="F25" i="18"/>
  <c r="G25" i="18"/>
  <c r="D27" i="18"/>
  <c r="F29" i="18"/>
  <c r="G29" i="18"/>
  <c r="D31" i="18"/>
  <c r="G31" i="18" s="1"/>
  <c r="F32" i="18"/>
  <c r="G32" i="18"/>
  <c r="D38" i="18"/>
  <c r="G38" i="18" s="1"/>
  <c r="G39" i="18"/>
  <c r="F40" i="18"/>
  <c r="G40" i="18"/>
  <c r="D42" i="18"/>
  <c r="F43" i="18"/>
  <c r="G43" i="18"/>
  <c r="F44" i="18"/>
  <c r="G44" i="18"/>
  <c r="F45" i="18"/>
  <c r="G45" i="18"/>
  <c r="G46" i="18"/>
  <c r="F30" i="4"/>
  <c r="H30" i="4"/>
  <c r="H42" i="4" s="1"/>
  <c r="I30" i="4"/>
  <c r="F40" i="4"/>
  <c r="F42" i="4" s="1"/>
  <c r="F44" i="4" s="1"/>
  <c r="H40" i="4"/>
  <c r="I40" i="4"/>
  <c r="G41" i="4"/>
  <c r="G40" i="4"/>
  <c r="P41" i="4"/>
  <c r="P33" i="4"/>
  <c r="P18" i="4"/>
  <c r="P25" i="4"/>
  <c r="P32" i="4"/>
  <c r="F36" i="4"/>
  <c r="F15" i="4"/>
  <c r="L40" i="4"/>
  <c r="Q40" i="4" s="1"/>
  <c r="H36" i="4"/>
  <c r="L36" i="4"/>
  <c r="G36" i="4" s="1"/>
  <c r="L30" i="4"/>
  <c r="H15" i="4"/>
  <c r="G15" i="4" s="1"/>
  <c r="M15" i="4" s="1"/>
  <c r="L15" i="4"/>
  <c r="I42" i="4"/>
  <c r="Q15" i="4"/>
  <c r="C18" i="4"/>
  <c r="G18" i="4"/>
  <c r="M18" i="4" s="1"/>
  <c r="Q18" i="4"/>
  <c r="Q23" i="4"/>
  <c r="G25" i="4"/>
  <c r="Q25" i="4"/>
  <c r="Q30" i="4"/>
  <c r="C31" i="4"/>
  <c r="G31" i="4"/>
  <c r="M31" i="4" s="1"/>
  <c r="C32" i="4"/>
  <c r="G32" i="4"/>
  <c r="M32" i="4"/>
  <c r="Q32" i="4"/>
  <c r="C36" i="4"/>
  <c r="C37" i="4"/>
  <c r="M37" i="4" s="1"/>
  <c r="G37" i="4"/>
  <c r="Q37" i="4"/>
  <c r="D42" i="4"/>
  <c r="D44" i="4" s="1"/>
  <c r="G16" i="18"/>
  <c r="G27" i="18"/>
  <c r="P34" i="4"/>
  <c r="G21" i="18"/>
  <c r="F31" i="18"/>
  <c r="M25" i="4"/>
  <c r="G36" i="18"/>
  <c r="F36" i="18"/>
  <c r="G42" i="18"/>
  <c r="F24" i="18"/>
  <c r="P15" i="4"/>
  <c r="F42" i="18"/>
  <c r="P36" i="4"/>
  <c r="P23" i="4"/>
  <c r="P30" i="4"/>
  <c r="M26" i="4"/>
  <c r="M36" i="4" l="1"/>
  <c r="G15" i="18"/>
  <c r="E41" i="18"/>
  <c r="G23" i="4"/>
  <c r="M23" i="4" s="1"/>
  <c r="C15" i="18"/>
  <c r="C41" i="18" s="1"/>
  <c r="C49" i="18" s="1"/>
  <c r="J42" i="4"/>
  <c r="P42" i="4" s="1"/>
  <c r="G30" i="4"/>
  <c r="M30" i="4" s="1"/>
  <c r="F19" i="18"/>
  <c r="L42" i="4"/>
  <c r="Q42" i="4" s="1"/>
  <c r="Q36" i="4"/>
  <c r="C40" i="4"/>
  <c r="C42" i="4" s="1"/>
  <c r="C44" i="4" s="1"/>
  <c r="E49" i="18" l="1"/>
  <c r="G41" i="18"/>
  <c r="F41" i="18"/>
  <c r="F15" i="18"/>
  <c r="G42" i="4"/>
  <c r="M40" i="4"/>
  <c r="G44" i="4" l="1"/>
  <c r="M42" i="4"/>
  <c r="G49" i="18"/>
  <c r="F49" i="18"/>
</calcChain>
</file>

<file path=xl/sharedStrings.xml><?xml version="1.0" encoding="utf-8"?>
<sst xmlns="http://schemas.openxmlformats.org/spreadsheetml/2006/main" count="137" uniqueCount="126">
  <si>
    <t>Код бюджетной классификации</t>
  </si>
  <si>
    <t>Консолидированный бюджет МО,</t>
  </si>
  <si>
    <t>Бюджет городского округа</t>
  </si>
  <si>
    <t>Бюджет городских и сельских поселений</t>
  </si>
  <si>
    <t>Консолидированный бюджет МО, в т.ч:</t>
  </si>
  <si>
    <t>в т.ч.:</t>
  </si>
  <si>
    <t>в т.ч:</t>
  </si>
  <si>
    <t>Общегосударственные вопросы</t>
  </si>
  <si>
    <t>Национальная безопасность и правоохранительная деятельность</t>
  </si>
  <si>
    <t>Жилищно-коммунальное хозяйство</t>
  </si>
  <si>
    <t>Жилищное хозяйство</t>
  </si>
  <si>
    <t>Коммунальное хозяйство</t>
  </si>
  <si>
    <t>Культура</t>
  </si>
  <si>
    <t>ИТОГО  РАСХОДЫ  БЮДЖЕТА</t>
  </si>
  <si>
    <t>Наименование   раздела, подраздела</t>
  </si>
  <si>
    <t>и подразделам классификации расходов бюджета</t>
  </si>
  <si>
    <t>Благоустройство</t>
  </si>
  <si>
    <t>Утвержден</t>
  </si>
  <si>
    <t xml:space="preserve">   Решением  Совета  депутатов  муниципального</t>
  </si>
  <si>
    <t>Процент исполнения плана</t>
  </si>
  <si>
    <t xml:space="preserve">Функционирование Правительства  Российской  Федерации, высших исполнительных  органов  государственной   власти  субъектов  Российской  Федерации, местных  администраций </t>
  </si>
  <si>
    <t>Защита  населения  и  территории  от  последствий  чрезвычайных  ситуаций  природного  и  техногенного  характера, гражданская  оборона</t>
  </si>
  <si>
    <t>Культура, кинематография, средства  массовой  информации</t>
  </si>
  <si>
    <t>Исполнено</t>
  </si>
  <si>
    <t>Налоги на прибыль, доходы</t>
  </si>
  <si>
    <t>Государственная пошлина</t>
  </si>
  <si>
    <t>ИТОГО СОБСТВЕННЫХ ДОХОДОВ</t>
  </si>
  <si>
    <t xml:space="preserve">Безвозмездные перечисления </t>
  </si>
  <si>
    <t>( приложение  3 )</t>
  </si>
  <si>
    <t>ВСЕГО ДОХОДОВ</t>
  </si>
  <si>
    <t>госуд, и муниципальной собственности</t>
  </si>
  <si>
    <t>компенсации затрат государства</t>
  </si>
  <si>
    <t xml:space="preserve">Доходы от оказания платных услуг и </t>
  </si>
  <si>
    <t>Доходы от использов.имущества.находящ. в</t>
  </si>
  <si>
    <t>Доходы</t>
  </si>
  <si>
    <t>(тыс.руб.)</t>
  </si>
  <si>
    <t xml:space="preserve"> 9 мес.</t>
  </si>
  <si>
    <t>года</t>
  </si>
  <si>
    <t xml:space="preserve"> 2008 года</t>
  </si>
  <si>
    <t xml:space="preserve"> плану</t>
  </si>
  <si>
    <t>на 9 мес.</t>
  </si>
  <si>
    <t>исполн.к</t>
  </si>
  <si>
    <t>бюджет</t>
  </si>
  <si>
    <t>ИСТОЧНИКИ ДОХОДОВ</t>
  </si>
  <si>
    <t>%</t>
  </si>
  <si>
    <t>Уточненный</t>
  </si>
  <si>
    <t xml:space="preserve">                                                     ( приложение  1)</t>
  </si>
  <si>
    <t xml:space="preserve">                                         Утверждено</t>
  </si>
  <si>
    <t>/тыс.рублей/</t>
  </si>
  <si>
    <t xml:space="preserve">за </t>
  </si>
  <si>
    <t xml:space="preserve">      образования  Калитинское сельское поселение</t>
  </si>
  <si>
    <t>Исполнение расходов бюджета  Калитинское сельское поселение по разделам</t>
  </si>
  <si>
    <t>Мобилизационная и вневойсковая подготовка</t>
  </si>
  <si>
    <t>Осуществление первичного воинского учета</t>
  </si>
  <si>
    <t xml:space="preserve">  Решением  Совета  депутатов </t>
  </si>
  <si>
    <t>Калитинского сельского поселения</t>
  </si>
  <si>
    <t xml:space="preserve">         МО Калитинское сельское поселение </t>
  </si>
  <si>
    <t>Налоги на имущество</t>
  </si>
  <si>
    <t>Другие общегосударственные вопросы</t>
  </si>
  <si>
    <t>Дорожное хозяйство</t>
  </si>
  <si>
    <t>Национальная экономика</t>
  </si>
  <si>
    <t>Мероприятия по землеустройству и землепользованию</t>
  </si>
  <si>
    <t>Акцизы</t>
  </si>
  <si>
    <t>Образование</t>
  </si>
  <si>
    <t>Молодежная политика</t>
  </si>
  <si>
    <t>Функционирование  высшего должностного лица  субъекта  Российской  Федерациии и  муниципального образования</t>
  </si>
  <si>
    <t>Исполнение доходов  бюджета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</si>
  <si>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</si>
  <si>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1 01 02 01 0 01 0 000 110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</si>
  <si>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</si>
  <si>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1 03 02 23 0 01 0 000 110 </t>
  </si>
  <si>
    <t>Единый сельскохозяйственный налог</t>
  </si>
  <si>
    <t xml:space="preserve">1 05 03 01 0 01 0 000 110 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</si>
  <si>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</si>
  <si>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1 06 01 03 0 10 0 000 110 </t>
  </si>
  <si>
    <t>Земельный налог с организаций, обладающих земельным участком, расположенным в границах сельских поселений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</si>
  <si>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</si>
  <si>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1 08 04 02 0 01 1 000 110 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</si>
  <si>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</si>
  <si>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</si>
  <si>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1 11 05 03 5 10 0 000 120 </t>
  </si>
  <si>
    <t xml:space="preserve">1 11 09 04 5 10 0 000 120 </t>
  </si>
  <si>
    <t xml:space="preserve">1 13 02 99 5 10 0 000 130 </t>
  </si>
  <si>
    <t xml:space="preserve">1 13 01 99 5 10 0 000 130 </t>
  </si>
  <si>
    <t>Прочие доходы от компенсации затрат государства</t>
  </si>
  <si>
    <t xml:space="preserve">Дотации на выравнивание бюджетной обеспеченности бюджетам сельских поселений </t>
  </si>
  <si>
    <t>Субвенции бюджетам сельских поселений на выполнение передаваемых полномочий</t>
  </si>
  <si>
    <t>Прочие доходы от оказания платных услуг получателями средств бюджетов сельских поселений</t>
  </si>
  <si>
    <t>Субсидии бюджетам бюджетной системы РФ</t>
  </si>
  <si>
    <t>Иные межбюджетные трансферты</t>
  </si>
  <si>
    <t>Обеспечение выполнения полномочий и функций органов местного самоуправления</t>
  </si>
  <si>
    <t>Социальная политика</t>
  </si>
  <si>
    <t>Пенсионное обеспечение</t>
  </si>
  <si>
    <t>Физическая  культура   и спорт</t>
  </si>
  <si>
    <t>Физическая  культура</t>
  </si>
  <si>
    <t xml:space="preserve">1 06 06 00 0 10 0 000 110 </t>
  </si>
  <si>
    <t xml:space="preserve">Доходы от продажи материальных и </t>
  </si>
  <si>
    <t>нематериальных активов</t>
  </si>
  <si>
    <t>Доходы от реализации имущества, находящегося в собственности сельских поселений</t>
  </si>
  <si>
    <t xml:space="preserve">1 14 02 00 0 10 0 000 400 </t>
  </si>
  <si>
    <t>Административные штрафы, установленные Кодексом РФ об административных правонарушениях</t>
  </si>
  <si>
    <t>1 16 01 15 0 01 0 000 140</t>
  </si>
  <si>
    <t>Штрафы, санкции, возмещение ущерба</t>
  </si>
  <si>
    <t>Штрафы,пени,неустойки, уплаченные в случае просрочки исполнения поставщиком обязательств</t>
  </si>
  <si>
    <t>1 16 07 01 0 00 0000 140</t>
  </si>
  <si>
    <t xml:space="preserve">2 02 16 00 1 10 0 001 150 </t>
  </si>
  <si>
    <t>2 02 30 00 0 10 0 001 150</t>
  </si>
  <si>
    <t xml:space="preserve">2 02 20 00 0 10 0 000 150 </t>
  </si>
  <si>
    <t>2 02 40 00 0 10 0 000 150</t>
  </si>
  <si>
    <t>Доходы, поступающие в порядке возмещения расходов</t>
  </si>
  <si>
    <t xml:space="preserve">1 13 02 06 5 10 0 000 130 </t>
  </si>
  <si>
    <t xml:space="preserve">        по  кодам  бюджетной  классификации   за  2024 год</t>
  </si>
  <si>
    <t>на 2024 год</t>
  </si>
  <si>
    <t>2024 год</t>
  </si>
  <si>
    <t>2 18 00 00 0 10 0 000 150</t>
  </si>
  <si>
    <t>2 19 00 00 0 10 0 000 150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</si>
  <si>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</si>
  <si>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</si>
  <si>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Калитинского сельского поселения    за 2024 год</t>
  </si>
  <si>
    <t>Уточненный  план  2024 года</t>
  </si>
  <si>
    <t>Исполнено  за  2024  год</t>
  </si>
  <si>
    <t>Обеспечение проведения выборов и референдумов</t>
  </si>
  <si>
    <t>Гражданская оборона</t>
  </si>
  <si>
    <t>Другие вопросы в области национальной безопасности и правоохранительной деятельности</t>
  </si>
  <si>
    <t xml:space="preserve">            от  22.05.2025   года   № 50</t>
  </si>
  <si>
    <t>от    22.05.2025  года    № 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</si>
</sst>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8" formatCode="0000"/>
    <numFmt numFmtId="181" formatCode="0.0"/>
    <numFmt numFmtId="184" formatCode="0.0%"/>
    <numFmt numFmtId="186" formatCode="#,##0.0"/>
    <numFmt numFmtId="223" formatCode="?"/>
  </numFmts>
  <fonts count="36" x14ac:knownFonts="1">
    <font>
      <sz val="10"/>
      <name val="Arial"/>
    </font>
    <font>
      <sz val="10"/>
      <name val="Arial"/>
    </font>
    <font>
      <sz val="8"/>
      <name val="Arial Cyr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sz val="11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15"/>
      <name val="Arial Cyr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i/>
      <sz val="11"/>
      <name val="Arial Cyr"/>
      <charset val="204"/>
    </font>
    <font>
      <i/>
      <sz val="12"/>
      <name val="Arial Cyr"/>
      <family val="2"/>
      <charset val="204"/>
    </font>
    <font>
      <sz val="8"/>
      <name val="Arial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8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6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0" fillId="0" borderId="0"/>
    <xf numFmtId="0" fontId="35" fillId="0" borderId="0"/>
    <xf numFmtId="0" fontId="13" fillId="0" borderId="0"/>
    <xf numFmtId="0" fontId="2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60">
    <xf numFmtId="0" fontId="0" fillId="0" borderId="0" xfId="0"/>
    <xf numFmtId="178" fontId="2" fillId="0" borderId="0" xfId="9" applyNumberFormat="1"/>
    <xf numFmtId="0" fontId="2" fillId="0" borderId="0" xfId="9"/>
    <xf numFmtId="0" fontId="4" fillId="0" borderId="1" xfId="9" applyFont="1" applyBorder="1" applyAlignment="1">
      <alignment vertical="top" wrapText="1"/>
    </xf>
    <xf numFmtId="178" fontId="6" fillId="0" borderId="1" xfId="9" applyNumberFormat="1" applyFont="1" applyBorder="1" applyAlignment="1">
      <alignment horizontal="center" vertical="top" wrapText="1"/>
    </xf>
    <xf numFmtId="0" fontId="6" fillId="0" borderId="1" xfId="9" applyFont="1" applyBorder="1" applyAlignment="1">
      <alignment vertical="top" wrapText="1"/>
    </xf>
    <xf numFmtId="186" fontId="7" fillId="0" borderId="1" xfId="9" applyNumberFormat="1" applyFont="1" applyBorder="1" applyAlignment="1">
      <alignment horizontal="center" vertical="top" wrapText="1"/>
    </xf>
    <xf numFmtId="184" fontId="8" fillId="0" borderId="1" xfId="10" applyNumberFormat="1" applyFont="1" applyBorder="1" applyAlignment="1">
      <alignment horizontal="center" vertical="top" wrapText="1"/>
    </xf>
    <xf numFmtId="178" fontId="4" fillId="0" borderId="1" xfId="9" applyNumberFormat="1" applyFont="1" applyBorder="1" applyAlignment="1">
      <alignment horizontal="center" vertical="top" wrapText="1"/>
    </xf>
    <xf numFmtId="186" fontId="8" fillId="0" borderId="1" xfId="9" applyNumberFormat="1" applyFont="1" applyBorder="1" applyAlignment="1">
      <alignment horizontal="center" vertical="top" wrapText="1"/>
    </xf>
    <xf numFmtId="178" fontId="9" fillId="0" borderId="0" xfId="9" applyNumberFormat="1" applyFont="1"/>
    <xf numFmtId="186" fontId="2" fillId="0" borderId="0" xfId="9" applyNumberFormat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5" fillId="0" borderId="0" xfId="9" applyFont="1" applyBorder="1" applyAlignment="1">
      <alignment horizontal="center" vertical="top"/>
    </xf>
    <xf numFmtId="178" fontId="4" fillId="0" borderId="0" xfId="9" applyNumberFormat="1" applyFont="1" applyBorder="1" applyAlignment="1">
      <alignment horizontal="center" vertical="top"/>
    </xf>
    <xf numFmtId="0" fontId="9" fillId="0" borderId="0" xfId="0" applyFont="1" applyAlignment="1">
      <alignment horizontal="right"/>
    </xf>
    <xf numFmtId="0" fontId="9" fillId="0" borderId="0" xfId="0" applyFont="1"/>
    <xf numFmtId="0" fontId="4" fillId="0" borderId="1" xfId="9" applyFont="1" applyBorder="1" applyAlignment="1">
      <alignment horizontal="center" vertical="top" wrapText="1"/>
    </xf>
    <xf numFmtId="0" fontId="12" fillId="0" borderId="0" xfId="2"/>
    <xf numFmtId="0" fontId="12" fillId="0" borderId="0" xfId="2" applyBorder="1"/>
    <xf numFmtId="181" fontId="8" fillId="0" borderId="1" xfId="10" applyNumberFormat="1" applyFont="1" applyBorder="1" applyAlignment="1">
      <alignment horizontal="center" vertical="top" wrapText="1"/>
    </xf>
    <xf numFmtId="178" fontId="4" fillId="0" borderId="1" xfId="9" applyNumberFormat="1" applyFont="1" applyBorder="1" applyAlignment="1">
      <alignment horizontal="left" vertical="top" wrapText="1"/>
    </xf>
    <xf numFmtId="181" fontId="7" fillId="0" borderId="1" xfId="10" applyNumberFormat="1" applyFont="1" applyBorder="1" applyAlignment="1">
      <alignment horizontal="center" vertical="top" wrapText="1"/>
    </xf>
    <xf numFmtId="186" fontId="8" fillId="0" borderId="1" xfId="9" applyNumberFormat="1" applyFont="1" applyBorder="1" applyAlignment="1">
      <alignment horizontal="center" wrapText="1"/>
    </xf>
    <xf numFmtId="181" fontId="8" fillId="0" borderId="1" xfId="10" applyNumberFormat="1" applyFont="1" applyBorder="1" applyAlignment="1">
      <alignment horizontal="center" wrapText="1"/>
    </xf>
    <xf numFmtId="178" fontId="4" fillId="0" borderId="1" xfId="9" applyNumberFormat="1" applyFont="1" applyBorder="1" applyAlignment="1">
      <alignment horizontal="center" wrapText="1"/>
    </xf>
    <xf numFmtId="186" fontId="7" fillId="0" borderId="1" xfId="9" applyNumberFormat="1" applyFont="1" applyBorder="1" applyAlignment="1">
      <alignment horizontal="center" wrapText="1"/>
    </xf>
    <xf numFmtId="0" fontId="4" fillId="0" borderId="1" xfId="9" applyFont="1" applyBorder="1" applyAlignment="1">
      <alignment horizontal="left" wrapText="1"/>
    </xf>
    <xf numFmtId="178" fontId="6" fillId="0" borderId="1" xfId="9" applyNumberFormat="1" applyFont="1" applyBorder="1" applyAlignment="1">
      <alignment horizontal="center" wrapText="1"/>
    </xf>
    <xf numFmtId="181" fontId="7" fillId="0" borderId="1" xfId="10" applyNumberFormat="1" applyFont="1" applyBorder="1" applyAlignment="1">
      <alignment horizontal="center" wrapText="1"/>
    </xf>
    <xf numFmtId="0" fontId="17" fillId="0" borderId="0" xfId="2" applyFont="1"/>
    <xf numFmtId="0" fontId="11" fillId="0" borderId="0" xfId="2" applyFont="1" applyBorder="1"/>
    <xf numFmtId="0" fontId="19" fillId="0" borderId="0" xfId="2" applyFont="1"/>
    <xf numFmtId="0" fontId="16" fillId="0" borderId="0" xfId="2" applyFont="1"/>
    <xf numFmtId="0" fontId="18" fillId="0" borderId="0" xfId="2" applyFont="1" applyBorder="1"/>
    <xf numFmtId="0" fontId="22" fillId="0" borderId="0" xfId="2" applyFont="1" applyBorder="1"/>
    <xf numFmtId="0" fontId="23" fillId="0" borderId="0" xfId="2" applyFont="1" applyBorder="1"/>
    <xf numFmtId="0" fontId="24" fillId="0" borderId="0" xfId="2" applyFont="1"/>
    <xf numFmtId="0" fontId="17" fillId="0" borderId="0" xfId="2" applyFont="1" applyBorder="1"/>
    <xf numFmtId="0" fontId="21" fillId="0" borderId="0" xfId="2" applyFont="1" applyBorder="1"/>
    <xf numFmtId="0" fontId="21" fillId="0" borderId="0" xfId="2" applyFont="1"/>
    <xf numFmtId="0" fontId="21" fillId="0" borderId="0" xfId="2" applyFont="1" applyBorder="1" applyAlignment="1"/>
    <xf numFmtId="0" fontId="21" fillId="0" borderId="0" xfId="2" applyFont="1" applyAlignment="1"/>
    <xf numFmtId="0" fontId="18" fillId="0" borderId="0" xfId="2" applyFont="1" applyBorder="1" applyAlignment="1"/>
    <xf numFmtId="0" fontId="20" fillId="0" borderId="0" xfId="2" applyFont="1" applyAlignment="1">
      <alignment horizontal="center"/>
    </xf>
    <xf numFmtId="178" fontId="14" fillId="0" borderId="0" xfId="9" applyNumberFormat="1" applyFont="1"/>
    <xf numFmtId="0" fontId="14" fillId="0" borderId="0" xfId="9" applyFont="1"/>
    <xf numFmtId="0" fontId="4" fillId="0" borderId="0" xfId="9" applyFont="1"/>
    <xf numFmtId="0" fontId="14" fillId="0" borderId="0" xfId="9" applyFont="1" applyBorder="1"/>
    <xf numFmtId="0" fontId="5" fillId="0" borderId="0" xfId="0" applyFont="1"/>
    <xf numFmtId="0" fontId="5" fillId="0" borderId="0" xfId="0" applyFont="1" applyBorder="1" applyAlignment="1">
      <alignment horizontal="center" vertical="top"/>
    </xf>
    <xf numFmtId="184" fontId="7" fillId="0" borderId="1" xfId="10" applyNumberFormat="1" applyFont="1" applyBorder="1" applyAlignment="1">
      <alignment horizontal="center" vertical="top" wrapText="1"/>
    </xf>
    <xf numFmtId="0" fontId="6" fillId="0" borderId="1" xfId="9" applyFont="1" applyBorder="1" applyAlignment="1">
      <alignment horizontal="left" wrapText="1"/>
    </xf>
    <xf numFmtId="223" fontId="27" fillId="0" borderId="5" xfId="0" applyNumberFormat="1" applyFont="1" applyFill="1" applyBorder="1" applyAlignment="1">
      <alignment horizontal="justify" vertical="center" wrapText="1"/>
    </xf>
    <xf numFmtId="49" fontId="27" fillId="0" borderId="5" xfId="0" applyNumberFormat="1" applyFont="1" applyFill="1" applyBorder="1" applyAlignment="1">
      <alignment horizontal="center" vertical="center" wrapText="1"/>
    </xf>
    <xf numFmtId="0" fontId="29" fillId="0" borderId="0" xfId="2" applyFont="1" applyAlignment="1"/>
    <xf numFmtId="0" fontId="28" fillId="0" borderId="0" xfId="2" applyFont="1" applyAlignment="1"/>
    <xf numFmtId="0" fontId="29" fillId="0" borderId="6" xfId="2" applyFont="1" applyBorder="1" applyAlignment="1">
      <alignment horizontal="center"/>
    </xf>
    <xf numFmtId="0" fontId="29" fillId="0" borderId="7" xfId="2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6" xfId="2" applyFont="1" applyBorder="1" applyAlignment="1">
      <alignment horizontal="center"/>
    </xf>
    <xf numFmtId="0" fontId="29" fillId="0" borderId="8" xfId="2" applyFont="1" applyBorder="1" applyAlignment="1">
      <alignment horizontal="center"/>
    </xf>
    <xf numFmtId="0" fontId="29" fillId="0" borderId="9" xfId="2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8" xfId="2" applyFont="1" applyBorder="1" applyAlignment="1">
      <alignment horizontal="center"/>
    </xf>
    <xf numFmtId="0" fontId="31" fillId="0" borderId="10" xfId="2" applyFont="1" applyBorder="1" applyAlignment="1">
      <alignment horizontal="center"/>
    </xf>
    <xf numFmtId="0" fontId="31" fillId="0" borderId="11" xfId="2" applyFont="1" applyBorder="1" applyAlignment="1">
      <alignment horizontal="center"/>
    </xf>
    <xf numFmtId="0" fontId="31" fillId="0" borderId="8" xfId="2" applyFont="1" applyBorder="1" applyAlignment="1">
      <alignment horizontal="center"/>
    </xf>
    <xf numFmtId="0" fontId="28" fillId="0" borderId="10" xfId="2" applyFont="1" applyBorder="1" applyAlignment="1">
      <alignment horizontal="center"/>
    </xf>
    <xf numFmtId="0" fontId="28" fillId="0" borderId="12" xfId="2" applyFont="1" applyBorder="1" applyAlignment="1">
      <alignment horizontal="center"/>
    </xf>
    <xf numFmtId="186" fontId="28" fillId="0" borderId="12" xfId="2" applyNumberFormat="1" applyFont="1" applyBorder="1" applyAlignment="1">
      <alignment horizontal="center"/>
    </xf>
    <xf numFmtId="181" fontId="28" fillId="0" borderId="6" xfId="2" applyNumberFormat="1" applyFont="1" applyBorder="1" applyAlignment="1">
      <alignment horizontal="center"/>
    </xf>
    <xf numFmtId="0" fontId="28" fillId="0" borderId="10" xfId="2" applyFont="1" applyBorder="1"/>
    <xf numFmtId="0" fontId="28" fillId="0" borderId="12" xfId="2" applyFont="1" applyBorder="1"/>
    <xf numFmtId="186" fontId="28" fillId="0" borderId="10" xfId="2" applyNumberFormat="1" applyFont="1" applyBorder="1" applyAlignment="1">
      <alignment horizontal="center"/>
    </xf>
    <xf numFmtId="181" fontId="28" fillId="0" borderId="10" xfId="2" applyNumberFormat="1" applyFont="1" applyBorder="1" applyAlignment="1">
      <alignment horizontal="center"/>
    </xf>
    <xf numFmtId="186" fontId="32" fillId="0" borderId="13" xfId="0" applyNumberFormat="1" applyFont="1" applyBorder="1" applyAlignment="1">
      <alignment horizontal="center"/>
    </xf>
    <xf numFmtId="186" fontId="32" fillId="0" borderId="14" xfId="0" applyNumberFormat="1" applyFont="1" applyBorder="1" applyAlignment="1">
      <alignment horizontal="center"/>
    </xf>
    <xf numFmtId="181" fontId="32" fillId="0" borderId="8" xfId="2" applyNumberFormat="1" applyFont="1" applyBorder="1" applyAlignment="1">
      <alignment horizontal="center"/>
    </xf>
    <xf numFmtId="186" fontId="32" fillId="0" borderId="9" xfId="0" applyNumberFormat="1" applyFont="1" applyBorder="1" applyAlignment="1">
      <alignment horizontal="center"/>
    </xf>
    <xf numFmtId="186" fontId="32" fillId="0" borderId="15" xfId="0" applyNumberFormat="1" applyFont="1" applyBorder="1" applyAlignment="1">
      <alignment horizontal="center"/>
    </xf>
    <xf numFmtId="181" fontId="32" fillId="0" borderId="16" xfId="2" applyNumberFormat="1" applyFont="1" applyBorder="1" applyAlignment="1">
      <alignment horizontal="center"/>
    </xf>
    <xf numFmtId="181" fontId="32" fillId="0" borderId="6" xfId="2" applyNumberFormat="1" applyFont="1" applyBorder="1" applyAlignment="1">
      <alignment horizontal="center"/>
    </xf>
    <xf numFmtId="0" fontId="28" fillId="0" borderId="14" xfId="2" applyFont="1" applyBorder="1"/>
    <xf numFmtId="0" fontId="28" fillId="0" borderId="13" xfId="2" applyFont="1" applyBorder="1"/>
    <xf numFmtId="181" fontId="28" fillId="0" borderId="14" xfId="2" applyNumberFormat="1" applyFont="1" applyBorder="1" applyAlignment="1">
      <alignment horizontal="center"/>
    </xf>
    <xf numFmtId="186" fontId="32" fillId="0" borderId="8" xfId="0" applyNumberFormat="1" applyFont="1" applyBorder="1" applyAlignment="1">
      <alignment horizontal="center"/>
    </xf>
    <xf numFmtId="0" fontId="28" fillId="0" borderId="6" xfId="2" applyFont="1" applyBorder="1"/>
    <xf numFmtId="0" fontId="28" fillId="0" borderId="7" xfId="2" applyFont="1" applyBorder="1"/>
    <xf numFmtId="186" fontId="9" fillId="0" borderId="7" xfId="2" applyNumberFormat="1" applyFont="1" applyBorder="1"/>
    <xf numFmtId="186" fontId="9" fillId="0" borderId="6" xfId="2" applyNumberFormat="1" applyFont="1" applyBorder="1"/>
    <xf numFmtId="181" fontId="9" fillId="0" borderId="6" xfId="2" applyNumberFormat="1" applyFont="1" applyBorder="1"/>
    <xf numFmtId="0" fontId="28" fillId="0" borderId="17" xfId="2" applyFont="1" applyBorder="1"/>
    <xf numFmtId="0" fontId="28" fillId="0" borderId="9" xfId="2" applyFont="1" applyBorder="1"/>
    <xf numFmtId="186" fontId="28" fillId="0" borderId="13" xfId="2" applyNumberFormat="1" applyFont="1" applyBorder="1" applyAlignment="1">
      <alignment horizontal="center"/>
    </xf>
    <xf numFmtId="181" fontId="28" fillId="0" borderId="8" xfId="2" applyNumberFormat="1" applyFont="1" applyBorder="1" applyAlignment="1">
      <alignment horizontal="center"/>
    </xf>
    <xf numFmtId="186" fontId="32" fillId="2" borderId="15" xfId="0" applyNumberFormat="1" applyFont="1" applyFill="1" applyBorder="1" applyAlignment="1">
      <alignment horizontal="center"/>
    </xf>
    <xf numFmtId="186" fontId="32" fillId="2" borderId="17" xfId="0" applyNumberFormat="1" applyFont="1" applyFill="1" applyBorder="1" applyAlignment="1">
      <alignment horizontal="center"/>
    </xf>
    <xf numFmtId="186" fontId="28" fillId="0" borderId="14" xfId="2" applyNumberFormat="1" applyFont="1" applyBorder="1" applyAlignment="1">
      <alignment horizontal="center"/>
    </xf>
    <xf numFmtId="0" fontId="9" fillId="0" borderId="18" xfId="2" applyFont="1" applyBorder="1"/>
    <xf numFmtId="181" fontId="32" fillId="0" borderId="14" xfId="2" applyNumberFormat="1" applyFont="1" applyBorder="1" applyAlignment="1">
      <alignment horizontal="center"/>
    </xf>
    <xf numFmtId="186" fontId="32" fillId="2" borderId="9" xfId="0" applyNumberFormat="1" applyFont="1" applyFill="1" applyBorder="1" applyAlignment="1">
      <alignment horizontal="center"/>
    </xf>
    <xf numFmtId="186" fontId="32" fillId="2" borderId="8" xfId="0" applyNumberFormat="1" applyFont="1" applyFill="1" applyBorder="1" applyAlignment="1">
      <alignment horizontal="center"/>
    </xf>
    <xf numFmtId="181" fontId="32" fillId="2" borderId="10" xfId="0" applyNumberFormat="1" applyFont="1" applyFill="1" applyBorder="1" applyAlignment="1">
      <alignment horizontal="center"/>
    </xf>
    <xf numFmtId="181" fontId="32" fillId="0" borderId="10" xfId="2" applyNumberFormat="1" applyFont="1" applyBorder="1" applyAlignment="1">
      <alignment horizontal="center"/>
    </xf>
    <xf numFmtId="0" fontId="28" fillId="0" borderId="14" xfId="2" applyFont="1" applyBorder="1" applyAlignment="1">
      <alignment horizontal="center"/>
    </xf>
    <xf numFmtId="186" fontId="28" fillId="0" borderId="19" xfId="2" applyNumberFormat="1" applyFont="1" applyBorder="1" applyAlignment="1">
      <alignment horizontal="center"/>
    </xf>
    <xf numFmtId="0" fontId="28" fillId="0" borderId="6" xfId="2" applyFont="1" applyBorder="1" applyAlignment="1">
      <alignment horizontal="left"/>
    </xf>
    <xf numFmtId="186" fontId="32" fillId="2" borderId="20" xfId="0" applyNumberFormat="1" applyFont="1" applyFill="1" applyBorder="1" applyAlignment="1">
      <alignment horizontal="center"/>
    </xf>
    <xf numFmtId="186" fontId="32" fillId="2" borderId="0" xfId="0" applyNumberFormat="1" applyFont="1" applyFill="1" applyBorder="1" applyAlignment="1">
      <alignment horizontal="center"/>
    </xf>
    <xf numFmtId="181" fontId="32" fillId="0" borderId="18" xfId="2" applyNumberFormat="1" applyFont="1" applyBorder="1" applyAlignment="1">
      <alignment horizontal="center"/>
    </xf>
    <xf numFmtId="186" fontId="32" fillId="2" borderId="21" xfId="0" applyNumberFormat="1" applyFont="1" applyFill="1" applyBorder="1" applyAlignment="1">
      <alignment horizontal="center"/>
    </xf>
    <xf numFmtId="0" fontId="28" fillId="0" borderId="11" xfId="2" applyFont="1" applyBorder="1" applyAlignment="1">
      <alignment horizontal="center"/>
    </xf>
    <xf numFmtId="186" fontId="33" fillId="0" borderId="11" xfId="2" applyNumberFormat="1" applyFont="1" applyBorder="1" applyAlignment="1">
      <alignment horizontal="center"/>
    </xf>
    <xf numFmtId="186" fontId="33" fillId="0" borderId="10" xfId="2" applyNumberFormat="1" applyFont="1" applyBorder="1" applyAlignment="1">
      <alignment horizontal="center"/>
    </xf>
    <xf numFmtId="0" fontId="9" fillId="0" borderId="0" xfId="2" applyFont="1"/>
    <xf numFmtId="181" fontId="9" fillId="0" borderId="0" xfId="2" applyNumberFormat="1" applyFont="1"/>
    <xf numFmtId="0" fontId="5" fillId="0" borderId="0" xfId="2" applyFont="1"/>
    <xf numFmtId="181" fontId="5" fillId="0" borderId="0" xfId="2" applyNumberFormat="1" applyFont="1"/>
    <xf numFmtId="0" fontId="5" fillId="0" borderId="0" xfId="2" applyFont="1" applyBorder="1"/>
    <xf numFmtId="223" fontId="27" fillId="0" borderId="5" xfId="0" applyNumberFormat="1" applyFont="1" applyFill="1" applyBorder="1" applyAlignment="1">
      <alignment horizontal="left" vertical="center" wrapText="1"/>
    </xf>
    <xf numFmtId="186" fontId="32" fillId="0" borderId="22" xfId="2" applyNumberFormat="1" applyFont="1" applyBorder="1" applyAlignment="1">
      <alignment horizontal="center"/>
    </xf>
    <xf numFmtId="186" fontId="32" fillId="0" borderId="23" xfId="2" applyNumberFormat="1" applyFont="1" applyBorder="1" applyAlignment="1">
      <alignment horizontal="center"/>
    </xf>
    <xf numFmtId="181" fontId="32" fillId="0" borderId="23" xfId="2" applyNumberFormat="1" applyFont="1" applyBorder="1" applyAlignment="1">
      <alignment horizontal="center"/>
    </xf>
    <xf numFmtId="186" fontId="32" fillId="0" borderId="23" xfId="0" applyNumberFormat="1" applyFont="1" applyBorder="1" applyAlignment="1">
      <alignment horizontal="center"/>
    </xf>
    <xf numFmtId="0" fontId="9" fillId="0" borderId="8" xfId="2" applyFont="1" applyBorder="1" applyAlignment="1">
      <alignment wrapText="1"/>
    </xf>
    <xf numFmtId="186" fontId="32" fillId="2" borderId="24" xfId="0" applyNumberFormat="1" applyFont="1" applyFill="1" applyBorder="1" applyAlignment="1">
      <alignment horizontal="center"/>
    </xf>
    <xf numFmtId="186" fontId="32" fillId="2" borderId="25" xfId="0" applyNumberFormat="1" applyFont="1" applyFill="1" applyBorder="1" applyAlignment="1">
      <alignment horizontal="center"/>
    </xf>
    <xf numFmtId="186" fontId="32" fillId="2" borderId="26" xfId="0" applyNumberFormat="1" applyFont="1" applyFill="1" applyBorder="1" applyAlignment="1">
      <alignment horizontal="center"/>
    </xf>
    <xf numFmtId="186" fontId="32" fillId="2" borderId="27" xfId="0" applyNumberFormat="1" applyFont="1" applyFill="1" applyBorder="1" applyAlignment="1">
      <alignment horizontal="center"/>
    </xf>
    <xf numFmtId="186" fontId="32" fillId="2" borderId="28" xfId="0" applyNumberFormat="1" applyFont="1" applyFill="1" applyBorder="1" applyAlignment="1">
      <alignment horizontal="center"/>
    </xf>
    <xf numFmtId="186" fontId="32" fillId="2" borderId="29" xfId="0" applyNumberFormat="1" applyFont="1" applyFill="1" applyBorder="1" applyAlignment="1">
      <alignment horizontal="center"/>
    </xf>
    <xf numFmtId="0" fontId="28" fillId="0" borderId="30" xfId="2" applyFont="1" applyBorder="1" applyAlignment="1">
      <alignment horizontal="left"/>
    </xf>
    <xf numFmtId="0" fontId="28" fillId="0" borderId="31" xfId="2" applyFont="1" applyBorder="1" applyAlignment="1">
      <alignment horizontal="center"/>
    </xf>
    <xf numFmtId="0" fontId="9" fillId="0" borderId="18" xfId="2" applyFont="1" applyBorder="1" applyAlignment="1">
      <alignment wrapText="1"/>
    </xf>
    <xf numFmtId="186" fontId="32" fillId="2" borderId="11" xfId="0" applyNumberFormat="1" applyFont="1" applyFill="1" applyBorder="1" applyAlignment="1">
      <alignment horizontal="center"/>
    </xf>
    <xf numFmtId="186" fontId="32" fillId="2" borderId="10" xfId="0" applyNumberFormat="1" applyFont="1" applyFill="1" applyBorder="1" applyAlignment="1">
      <alignment horizontal="center"/>
    </xf>
    <xf numFmtId="0" fontId="9" fillId="0" borderId="10" xfId="2" applyFont="1" applyBorder="1" applyAlignment="1">
      <alignment wrapText="1"/>
    </xf>
    <xf numFmtId="0" fontId="9" fillId="0" borderId="9" xfId="2" applyFont="1" applyBorder="1" applyAlignment="1">
      <alignment horizontal="center"/>
    </xf>
    <xf numFmtId="0" fontId="34" fillId="0" borderId="0" xfId="9" applyFont="1"/>
    <xf numFmtId="0" fontId="28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186" fontId="5" fillId="0" borderId="0" xfId="5" applyNumberFormat="1" applyFont="1" applyAlignment="1">
      <alignment horizontal="center"/>
    </xf>
    <xf numFmtId="0" fontId="4" fillId="0" borderId="1" xfId="9" applyFont="1" applyBorder="1" applyAlignment="1">
      <alignment vertical="top" wrapText="1"/>
    </xf>
    <xf numFmtId="0" fontId="4" fillId="0" borderId="0" xfId="9" applyFont="1" applyAlignment="1">
      <alignment horizontal="center"/>
    </xf>
    <xf numFmtId="0" fontId="9" fillId="0" borderId="0" xfId="9" applyFont="1" applyAlignment="1">
      <alignment horizontal="center"/>
    </xf>
    <xf numFmtId="178" fontId="4" fillId="0" borderId="1" xfId="9" applyNumberFormat="1" applyFont="1" applyBorder="1" applyAlignment="1">
      <alignment horizontal="center" vertical="top" wrapText="1"/>
    </xf>
    <xf numFmtId="178" fontId="14" fillId="0" borderId="1" xfId="9" applyNumberFormat="1" applyFont="1" applyBorder="1" applyAlignment="1">
      <alignment horizontal="center" vertical="top" wrapText="1"/>
    </xf>
    <xf numFmtId="0" fontId="4" fillId="0" borderId="32" xfId="9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4" fillId="0" borderId="1" xfId="9" applyFont="1" applyBorder="1" applyAlignment="1">
      <alignment horizontal="center" vertical="top" wrapText="1"/>
    </xf>
    <xf numFmtId="0" fontId="4" fillId="0" borderId="33" xfId="9" applyFont="1" applyBorder="1" applyAlignment="1">
      <alignment horizontal="center" vertical="center" wrapText="1"/>
    </xf>
    <xf numFmtId="0" fontId="9" fillId="0" borderId="0" xfId="9" applyFont="1" applyBorder="1" applyAlignment="1">
      <alignment horizontal="center" vertical="top"/>
    </xf>
    <xf numFmtId="178" fontId="4" fillId="0" borderId="0" xfId="9" applyNumberFormat="1" applyFont="1" applyBorder="1" applyAlignment="1">
      <alignment horizontal="center" vertical="top"/>
    </xf>
    <xf numFmtId="0" fontId="9" fillId="0" borderId="0" xfId="0" applyFont="1" applyAlignment="1">
      <alignment horizontal="center"/>
    </xf>
  </cellXfs>
  <cellStyles count="14">
    <cellStyle name="Обычный" xfId="0" builtinId="0"/>
    <cellStyle name="Обычный 10 2" xfId="1"/>
    <cellStyle name="Обычный 2" xfId="2"/>
    <cellStyle name="Обычный 2 2" xfId="3"/>
    <cellStyle name="Обычный 2 3" xfId="4"/>
    <cellStyle name="Обычный 2 4" xfId="5"/>
    <cellStyle name="Обычный 3" xfId="6"/>
    <cellStyle name="Обычный 4" xfId="7"/>
    <cellStyle name="Обычный 7" xfId="8"/>
    <cellStyle name="Обычный_Июнь 2007 года 45020 - Волосовский район Форма 42802" xfId="9"/>
    <cellStyle name="Процентный" xfId="10" builtinId="5"/>
    <cellStyle name="Процентный 2" xfId="11"/>
    <cellStyle name="Процентный 3" xfId="12"/>
    <cellStyle name="Процентный 4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0"/>
  <sheetViews>
    <sheetView zoomScaleNormal="100" zoomScaleSheetLayoutView="75" workbookViewId="0">
      <selection activeCell="H11" sqref="H11"/>
    </sheetView>
  </sheetViews>
  <sheetFormatPr defaultColWidth="9.109375" defaultRowHeight="13.2" x14ac:dyDescent="0.25"/>
  <cols>
    <col min="1" max="1" width="68.44140625" style="20" customWidth="1"/>
    <col min="2" max="2" width="27.88671875" style="20" customWidth="1"/>
    <col min="3" max="3" width="13.88671875" style="20" customWidth="1"/>
    <col min="4" max="4" width="0.33203125" style="20" hidden="1" customWidth="1"/>
    <col min="5" max="5" width="14.33203125" style="20" customWidth="1"/>
    <col min="6" max="6" width="12.5546875" style="20" customWidth="1"/>
    <col min="7" max="7" width="12.44140625" style="20" hidden="1" customWidth="1"/>
    <col min="8" max="8" width="10.109375" style="20" customWidth="1"/>
    <col min="9" max="16384" width="9.109375" style="21"/>
  </cols>
  <sheetData>
    <row r="1" spans="1:8" x14ac:dyDescent="0.25">
      <c r="C1" s="145" t="s">
        <v>47</v>
      </c>
      <c r="D1" s="145"/>
      <c r="E1" s="145"/>
      <c r="F1" s="145"/>
      <c r="G1" s="145"/>
      <c r="H1" s="145"/>
    </row>
    <row r="2" spans="1:8" x14ac:dyDescent="0.25">
      <c r="C2" s="146" t="s">
        <v>54</v>
      </c>
      <c r="D2" s="146"/>
      <c r="E2" s="146"/>
      <c r="F2" s="146"/>
      <c r="G2" s="146"/>
      <c r="H2" s="146"/>
    </row>
    <row r="3" spans="1:8" x14ac:dyDescent="0.25">
      <c r="C3" s="146" t="s">
        <v>55</v>
      </c>
      <c r="D3" s="146"/>
      <c r="E3" s="146"/>
      <c r="F3" s="146"/>
      <c r="G3" s="146"/>
      <c r="H3" s="146"/>
    </row>
    <row r="4" spans="1:8" x14ac:dyDescent="0.25">
      <c r="C4" s="147" t="s">
        <v>125</v>
      </c>
      <c r="D4" s="147"/>
      <c r="E4" s="147"/>
      <c r="F4" s="147"/>
      <c r="G4" s="147"/>
      <c r="H4" s="147"/>
    </row>
    <row r="5" spans="1:8" x14ac:dyDescent="0.25">
      <c r="C5" s="145" t="s">
        <v>46</v>
      </c>
      <c r="D5" s="145"/>
      <c r="E5" s="145"/>
      <c r="F5" s="145"/>
      <c r="G5" s="145"/>
      <c r="H5" s="145"/>
    </row>
    <row r="6" spans="1:8" ht="23.25" customHeight="1" x14ac:dyDescent="0.3">
      <c r="A6" s="144" t="s">
        <v>66</v>
      </c>
      <c r="B6" s="144"/>
      <c r="C6" s="144"/>
      <c r="D6" s="144"/>
      <c r="E6" s="144"/>
      <c r="F6" s="144"/>
      <c r="G6" s="144"/>
    </row>
    <row r="7" spans="1:8" s="45" customFormat="1" ht="17.399999999999999" x14ac:dyDescent="0.3">
      <c r="A7" s="144" t="s">
        <v>56</v>
      </c>
      <c r="B7" s="144"/>
      <c r="C7" s="144"/>
      <c r="D7" s="144"/>
      <c r="E7" s="144"/>
      <c r="F7" s="144"/>
      <c r="G7" s="144"/>
      <c r="H7" s="46"/>
    </row>
    <row r="8" spans="1:8" s="45" customFormat="1" ht="17.399999999999999" x14ac:dyDescent="0.3">
      <c r="A8" s="144" t="s">
        <v>111</v>
      </c>
      <c r="B8" s="144"/>
      <c r="C8" s="144"/>
      <c r="D8" s="144"/>
      <c r="E8" s="144"/>
      <c r="F8" s="144"/>
      <c r="G8" s="144"/>
      <c r="H8" s="46"/>
    </row>
    <row r="9" spans="1:8" s="43" customFormat="1" ht="18" thickBot="1" x14ac:dyDescent="0.35">
      <c r="A9" s="57"/>
      <c r="B9" s="57"/>
      <c r="C9" s="57"/>
      <c r="D9" s="58"/>
      <c r="E9" s="58"/>
      <c r="F9" s="58"/>
      <c r="G9" s="58"/>
      <c r="H9" s="44"/>
    </row>
    <row r="10" spans="1:8" s="41" customFormat="1" ht="15.6" x14ac:dyDescent="0.3">
      <c r="A10" s="59"/>
      <c r="B10" s="60"/>
      <c r="C10" s="61" t="s">
        <v>45</v>
      </c>
      <c r="D10" s="61" t="s">
        <v>45</v>
      </c>
      <c r="E10" s="62" t="s">
        <v>23</v>
      </c>
      <c r="F10" s="63" t="s">
        <v>44</v>
      </c>
      <c r="G10" s="63" t="s">
        <v>44</v>
      </c>
      <c r="H10" s="42"/>
    </row>
    <row r="11" spans="1:8" s="41" customFormat="1" ht="18" customHeight="1" x14ac:dyDescent="0.3">
      <c r="A11" s="64" t="s">
        <v>43</v>
      </c>
      <c r="B11" s="65"/>
      <c r="C11" s="66" t="s">
        <v>42</v>
      </c>
      <c r="D11" s="67" t="s">
        <v>42</v>
      </c>
      <c r="E11" s="67" t="s">
        <v>49</v>
      </c>
      <c r="F11" s="68" t="s">
        <v>41</v>
      </c>
      <c r="G11" s="68" t="s">
        <v>41</v>
      </c>
      <c r="H11" s="42"/>
    </row>
    <row r="12" spans="1:8" s="41" customFormat="1" ht="17.25" customHeight="1" x14ac:dyDescent="0.3">
      <c r="A12" s="64"/>
      <c r="B12" s="65"/>
      <c r="C12" s="66" t="s">
        <v>112</v>
      </c>
      <c r="D12" s="67" t="s">
        <v>40</v>
      </c>
      <c r="E12" s="67" t="s">
        <v>113</v>
      </c>
      <c r="F12" s="68" t="s">
        <v>39</v>
      </c>
      <c r="G12" s="68" t="s">
        <v>39</v>
      </c>
      <c r="H12" s="42"/>
    </row>
    <row r="13" spans="1:8" s="41" customFormat="1" ht="17.25" customHeight="1" thickBot="1" x14ac:dyDescent="0.35">
      <c r="A13" s="64"/>
      <c r="B13" s="65"/>
      <c r="C13" s="66" t="s">
        <v>35</v>
      </c>
      <c r="D13" s="67" t="s">
        <v>38</v>
      </c>
      <c r="E13" s="67" t="s">
        <v>35</v>
      </c>
      <c r="F13" s="68" t="s">
        <v>37</v>
      </c>
      <c r="G13" s="68" t="s">
        <v>36</v>
      </c>
      <c r="H13" s="42"/>
    </row>
    <row r="14" spans="1:8" ht="14.25" customHeight="1" thickBot="1" x14ac:dyDescent="0.3">
      <c r="A14" s="69">
        <v>1</v>
      </c>
      <c r="B14" s="70"/>
      <c r="C14" s="70">
        <v>2</v>
      </c>
      <c r="D14" s="69">
        <v>3</v>
      </c>
      <c r="E14" s="69">
        <v>3</v>
      </c>
      <c r="F14" s="69">
        <v>4</v>
      </c>
      <c r="G14" s="71">
        <v>5</v>
      </c>
    </row>
    <row r="15" spans="1:8" s="40" customFormat="1" ht="21" customHeight="1" thickBot="1" x14ac:dyDescent="0.35">
      <c r="A15" s="72" t="s">
        <v>34</v>
      </c>
      <c r="B15" s="73"/>
      <c r="C15" s="74">
        <f>C16+C21+C24+C27+C38+C31+C19+C36</f>
        <v>31013</v>
      </c>
      <c r="D15" s="74" t="e">
        <f>D16+D21+#REF!+D24+#REF!+D27+#REF!+#REF!+#REF!+#REF!+D38+D31</f>
        <v>#REF!</v>
      </c>
      <c r="E15" s="74">
        <f>E16+E21+E24+E27+E38+E31+E19+E36</f>
        <v>33222.1</v>
      </c>
      <c r="F15" s="75">
        <f t="shared" ref="F15:F24" si="0">E15/C15*100</f>
        <v>107.12314190823203</v>
      </c>
      <c r="G15" s="75" t="e">
        <f t="shared" ref="G15:G21" si="1">E15/D15*100</f>
        <v>#REF!</v>
      </c>
      <c r="H15" s="35"/>
    </row>
    <row r="16" spans="1:8" s="40" customFormat="1" ht="21" customHeight="1" thickBot="1" x14ac:dyDescent="0.35">
      <c r="A16" s="76" t="s">
        <v>24</v>
      </c>
      <c r="B16" s="77"/>
      <c r="C16" s="74">
        <f>C17+C18</f>
        <v>8410.2000000000007</v>
      </c>
      <c r="D16" s="74">
        <f>D17</f>
        <v>78077.5</v>
      </c>
      <c r="E16" s="78">
        <f>E17+E18</f>
        <v>10007.400000000001</v>
      </c>
      <c r="F16" s="79">
        <f t="shared" si="0"/>
        <v>118.99122494114292</v>
      </c>
      <c r="G16" s="79">
        <f t="shared" si="1"/>
        <v>12.817264897057413</v>
      </c>
      <c r="H16" s="35"/>
    </row>
    <row r="17" spans="1:8" s="38" customFormat="1" ht="83.25" customHeight="1" thickBot="1" x14ac:dyDescent="0.4">
      <c r="A17" s="55" t="s">
        <v>67</v>
      </c>
      <c r="B17" s="56" t="s">
        <v>68</v>
      </c>
      <c r="C17" s="80">
        <v>8154.2</v>
      </c>
      <c r="D17" s="80">
        <v>78077.5</v>
      </c>
      <c r="E17" s="81">
        <v>9926.7000000000007</v>
      </c>
      <c r="F17" s="127">
        <f t="shared" si="0"/>
        <v>121.73726423192957</v>
      </c>
      <c r="G17" s="82">
        <f t="shared" si="1"/>
        <v>12.713906054881368</v>
      </c>
      <c r="H17" s="39"/>
    </row>
    <row r="18" spans="1:8" s="38" customFormat="1" ht="21" customHeight="1" thickBot="1" x14ac:dyDescent="0.4">
      <c r="A18" s="124" t="s">
        <v>71</v>
      </c>
      <c r="B18" s="56" t="s">
        <v>72</v>
      </c>
      <c r="C18" s="80">
        <v>256</v>
      </c>
      <c r="D18" s="80">
        <v>78077.5</v>
      </c>
      <c r="E18" s="81">
        <v>80.7</v>
      </c>
      <c r="F18" s="82">
        <f>E18/C18*100</f>
        <v>31.5234375</v>
      </c>
      <c r="G18" s="82">
        <f t="shared" si="1"/>
        <v>0.10335884217604303</v>
      </c>
      <c r="H18" s="39"/>
    </row>
    <row r="19" spans="1:8" s="40" customFormat="1" ht="21" customHeight="1" thickBot="1" x14ac:dyDescent="0.35">
      <c r="A19" s="76" t="s">
        <v>62</v>
      </c>
      <c r="B19" s="77"/>
      <c r="C19" s="74">
        <f>C20</f>
        <v>4719.8</v>
      </c>
      <c r="D19" s="74">
        <f>D20</f>
        <v>78077.5</v>
      </c>
      <c r="E19" s="78">
        <f>E20</f>
        <v>4807.8</v>
      </c>
      <c r="F19" s="79">
        <f>E19/C19*100</f>
        <v>101.8644857832959</v>
      </c>
      <c r="G19" s="79">
        <f t="shared" si="1"/>
        <v>6.1577278985623263</v>
      </c>
      <c r="H19" s="35"/>
    </row>
    <row r="20" spans="1:8" s="38" customFormat="1" ht="81.75" customHeight="1" thickBot="1" x14ac:dyDescent="0.4">
      <c r="A20" s="55" t="s">
        <v>69</v>
      </c>
      <c r="B20" s="56" t="s">
        <v>70</v>
      </c>
      <c r="C20" s="80">
        <v>4719.8</v>
      </c>
      <c r="D20" s="80">
        <v>78077.5</v>
      </c>
      <c r="E20" s="81">
        <v>4807.8</v>
      </c>
      <c r="F20" s="82">
        <f>E20/C20*100</f>
        <v>101.8644857832959</v>
      </c>
      <c r="G20" s="82">
        <f t="shared" si="1"/>
        <v>6.1577278985623263</v>
      </c>
      <c r="H20" s="39"/>
    </row>
    <row r="21" spans="1:8" ht="21" customHeight="1" thickBot="1" x14ac:dyDescent="0.35">
      <c r="A21" s="76" t="s">
        <v>57</v>
      </c>
      <c r="B21" s="77"/>
      <c r="C21" s="74">
        <f>C23+C22</f>
        <v>14761</v>
      </c>
      <c r="D21" s="74" t="e">
        <f>D23+#REF!</f>
        <v>#REF!</v>
      </c>
      <c r="E21" s="78">
        <f>E23+E22</f>
        <v>14670.699999999999</v>
      </c>
      <c r="F21" s="75">
        <f t="shared" si="0"/>
        <v>99.388252828399146</v>
      </c>
      <c r="G21" s="75" t="e">
        <f t="shared" si="1"/>
        <v>#REF!</v>
      </c>
      <c r="H21" s="35"/>
    </row>
    <row r="22" spans="1:8" ht="60.75" customHeight="1" thickBot="1" x14ac:dyDescent="0.4">
      <c r="A22" s="55" t="s">
        <v>73</v>
      </c>
      <c r="B22" s="56" t="s">
        <v>74</v>
      </c>
      <c r="C22" s="128">
        <v>1397</v>
      </c>
      <c r="D22" s="83">
        <v>188.8</v>
      </c>
      <c r="E22" s="84">
        <v>1262.4000000000001</v>
      </c>
      <c r="F22" s="85">
        <f t="shared" si="0"/>
        <v>90.365068002863282</v>
      </c>
      <c r="G22" s="86"/>
      <c r="H22" s="32"/>
    </row>
    <row r="23" spans="1:8" ht="42.75" customHeight="1" thickBot="1" x14ac:dyDescent="0.4">
      <c r="A23" s="55" t="s">
        <v>75</v>
      </c>
      <c r="B23" s="56" t="s">
        <v>95</v>
      </c>
      <c r="C23" s="84">
        <v>13364</v>
      </c>
      <c r="D23" s="84">
        <v>5420</v>
      </c>
      <c r="E23" s="84">
        <v>13408.3</v>
      </c>
      <c r="F23" s="82">
        <f t="shared" si="0"/>
        <v>100.33148757856929</v>
      </c>
      <c r="G23" s="82">
        <f>E23/D23*100</f>
        <v>247.38560885608854</v>
      </c>
      <c r="H23" s="32"/>
    </row>
    <row r="24" spans="1:8" s="37" customFormat="1" ht="23.25" customHeight="1" thickBot="1" x14ac:dyDescent="0.35">
      <c r="A24" s="87" t="s">
        <v>25</v>
      </c>
      <c r="B24" s="88"/>
      <c r="C24" s="74">
        <f>C25</f>
        <v>10</v>
      </c>
      <c r="D24" s="74" t="e">
        <f>#REF!+D25</f>
        <v>#REF!</v>
      </c>
      <c r="E24" s="74">
        <f>E25</f>
        <v>10</v>
      </c>
      <c r="F24" s="89">
        <f t="shared" si="0"/>
        <v>100</v>
      </c>
      <c r="G24" s="89" t="e">
        <f>E24/D24*100</f>
        <v>#REF!</v>
      </c>
      <c r="H24" s="35"/>
    </row>
    <row r="25" spans="1:8" ht="82.5" customHeight="1" thickBot="1" x14ac:dyDescent="0.4">
      <c r="A25" s="55" t="s">
        <v>76</v>
      </c>
      <c r="B25" s="56" t="s">
        <v>77</v>
      </c>
      <c r="C25" s="83">
        <v>10</v>
      </c>
      <c r="D25" s="83">
        <v>1380.8</v>
      </c>
      <c r="E25" s="90">
        <v>10</v>
      </c>
      <c r="F25" s="82">
        <f>E25/C25*100</f>
        <v>100</v>
      </c>
      <c r="G25" s="82">
        <f>E25/D25*100</f>
        <v>0.72421784472769413</v>
      </c>
      <c r="H25" s="32"/>
    </row>
    <row r="26" spans="1:8" ht="17.399999999999999" x14ac:dyDescent="0.3">
      <c r="A26" s="91" t="s">
        <v>33</v>
      </c>
      <c r="B26" s="92"/>
      <c r="C26" s="93"/>
      <c r="D26" s="93"/>
      <c r="E26" s="94"/>
      <c r="F26" s="95"/>
      <c r="G26" s="95"/>
      <c r="H26" s="32"/>
    </row>
    <row r="27" spans="1:8" s="36" customFormat="1" ht="18" thickBot="1" x14ac:dyDescent="0.35">
      <c r="A27" s="96" t="s">
        <v>30</v>
      </c>
      <c r="B27" s="97"/>
      <c r="C27" s="98">
        <f>C28+C29</f>
        <v>2356.6</v>
      </c>
      <c r="D27" s="98">
        <f>D29</f>
        <v>7283.4</v>
      </c>
      <c r="E27" s="98">
        <f>E28+E29</f>
        <v>2417.3000000000002</v>
      </c>
      <c r="F27" s="89">
        <f>E27/C27*100</f>
        <v>102.57574471696513</v>
      </c>
      <c r="G27" s="89">
        <f>E27/D27*100</f>
        <v>33.189169893181756</v>
      </c>
      <c r="H27" s="32"/>
    </row>
    <row r="28" spans="1:8" s="36" customFormat="1" ht="63" thickBot="1" x14ac:dyDescent="0.4">
      <c r="A28" s="55" t="s">
        <v>78</v>
      </c>
      <c r="B28" s="56" t="s">
        <v>80</v>
      </c>
      <c r="C28" s="125">
        <v>900</v>
      </c>
      <c r="D28" s="125"/>
      <c r="E28" s="126">
        <v>875.8</v>
      </c>
      <c r="F28" s="104">
        <f>E28/C28*100</f>
        <v>97.311111111111103</v>
      </c>
      <c r="G28" s="99"/>
      <c r="H28" s="32"/>
    </row>
    <row r="29" spans="1:8" s="36" customFormat="1" ht="78.599999999999994" thickBot="1" x14ac:dyDescent="0.4">
      <c r="A29" s="55" t="s">
        <v>79</v>
      </c>
      <c r="B29" s="56" t="s">
        <v>81</v>
      </c>
      <c r="C29" s="100">
        <v>1456.6</v>
      </c>
      <c r="D29" s="100">
        <v>7283.4</v>
      </c>
      <c r="E29" s="101">
        <v>1541.5</v>
      </c>
      <c r="F29" s="82">
        <f>E29/C29*100</f>
        <v>105.8286420431141</v>
      </c>
      <c r="G29" s="82">
        <f>E29/D29*100</f>
        <v>21.164565999395887</v>
      </c>
      <c r="H29" s="32"/>
    </row>
    <row r="30" spans="1:8" ht="17.399999999999999" x14ac:dyDescent="0.3">
      <c r="A30" s="91" t="s">
        <v>32</v>
      </c>
      <c r="B30" s="92"/>
      <c r="C30" s="93"/>
      <c r="D30" s="93"/>
      <c r="E30" s="94"/>
      <c r="F30" s="95"/>
      <c r="G30" s="95"/>
      <c r="H30" s="32"/>
    </row>
    <row r="31" spans="1:8" ht="18" thickBot="1" x14ac:dyDescent="0.35">
      <c r="A31" s="87" t="s">
        <v>31</v>
      </c>
      <c r="B31" s="88"/>
      <c r="C31" s="98">
        <f>C32+C33+C34</f>
        <v>725</v>
      </c>
      <c r="D31" s="98">
        <f>D32</f>
        <v>24.9</v>
      </c>
      <c r="E31" s="102">
        <f>E32+E33+E34</f>
        <v>757.2</v>
      </c>
      <c r="F31" s="89">
        <f>E31/C31*100</f>
        <v>104.44137931034483</v>
      </c>
      <c r="G31" s="89">
        <f>E31/D31*100</f>
        <v>3040.9638554216872</v>
      </c>
      <c r="H31" s="32"/>
    </row>
    <row r="32" spans="1:8" ht="18.600000000000001" thickBot="1" x14ac:dyDescent="0.4">
      <c r="A32" s="103" t="s">
        <v>84</v>
      </c>
      <c r="B32" s="56" t="s">
        <v>82</v>
      </c>
      <c r="C32" s="100">
        <v>0</v>
      </c>
      <c r="D32" s="100">
        <v>24.9</v>
      </c>
      <c r="E32" s="101">
        <v>0</v>
      </c>
      <c r="F32" s="82" t="e">
        <f>E32/C32*100</f>
        <v>#DIV/0!</v>
      </c>
      <c r="G32" s="82">
        <f>E32/D32*100</f>
        <v>0</v>
      </c>
      <c r="H32" s="32"/>
    </row>
    <row r="33" spans="1:8" ht="36.75" customHeight="1" thickBot="1" x14ac:dyDescent="0.4">
      <c r="A33" s="138" t="s">
        <v>87</v>
      </c>
      <c r="B33" s="56" t="s">
        <v>83</v>
      </c>
      <c r="C33" s="139">
        <v>595</v>
      </c>
      <c r="D33" s="140">
        <v>23641.200000000001</v>
      </c>
      <c r="E33" s="140">
        <v>616.6</v>
      </c>
      <c r="F33" s="104">
        <f>E33/C33*100</f>
        <v>103.63025210084034</v>
      </c>
      <c r="G33" s="89">
        <f>E33/D33*100</f>
        <v>2.608158638309392</v>
      </c>
      <c r="H33" s="32"/>
    </row>
    <row r="34" spans="1:8" ht="36.75" customHeight="1" thickBot="1" x14ac:dyDescent="0.4">
      <c r="A34" s="138" t="s">
        <v>109</v>
      </c>
      <c r="B34" s="56" t="s">
        <v>110</v>
      </c>
      <c r="C34" s="139">
        <v>130</v>
      </c>
      <c r="D34" s="140">
        <v>23641.200000000001</v>
      </c>
      <c r="E34" s="140">
        <v>140.6</v>
      </c>
      <c r="F34" s="104">
        <f>E34/C34*100</f>
        <v>108.15384615384616</v>
      </c>
      <c r="G34" s="89">
        <f>E34/D34*100</f>
        <v>0.59472446407119772</v>
      </c>
      <c r="H34" s="32"/>
    </row>
    <row r="35" spans="1:8" ht="17.399999999999999" x14ac:dyDescent="0.3">
      <c r="A35" s="91" t="s">
        <v>96</v>
      </c>
      <c r="B35" s="92"/>
      <c r="C35" s="93"/>
      <c r="D35" s="93"/>
      <c r="E35" s="94"/>
      <c r="F35" s="95"/>
      <c r="G35" s="95"/>
      <c r="H35" s="32"/>
    </row>
    <row r="36" spans="1:8" ht="18" thickBot="1" x14ac:dyDescent="0.35">
      <c r="A36" s="87" t="s">
        <v>97</v>
      </c>
      <c r="B36" s="88"/>
      <c r="C36" s="98">
        <f>C37</f>
        <v>23</v>
      </c>
      <c r="D36" s="98">
        <f>D37</f>
        <v>24.9</v>
      </c>
      <c r="E36" s="102">
        <f>E37</f>
        <v>23</v>
      </c>
      <c r="F36" s="89">
        <f>E36/C36*100</f>
        <v>100</v>
      </c>
      <c r="G36" s="89">
        <f>E36/D36*100</f>
        <v>92.369477911646598</v>
      </c>
      <c r="H36" s="32"/>
    </row>
    <row r="37" spans="1:8" ht="32.4" thickBot="1" x14ac:dyDescent="0.4">
      <c r="A37" s="138" t="s">
        <v>98</v>
      </c>
      <c r="B37" s="56" t="s">
        <v>99</v>
      </c>
      <c r="C37" s="100">
        <v>23</v>
      </c>
      <c r="D37" s="100">
        <v>24.9</v>
      </c>
      <c r="E37" s="101">
        <v>23</v>
      </c>
      <c r="F37" s="82">
        <f>E37/C37*100</f>
        <v>100</v>
      </c>
      <c r="G37" s="82">
        <f>E37/D37*100</f>
        <v>92.369477911646598</v>
      </c>
      <c r="H37" s="32"/>
    </row>
    <row r="38" spans="1:8" ht="18" thickBot="1" x14ac:dyDescent="0.35">
      <c r="A38" s="76" t="s">
        <v>102</v>
      </c>
      <c r="B38" s="77"/>
      <c r="C38" s="74">
        <f>C39+C40</f>
        <v>7.4</v>
      </c>
      <c r="D38" s="74">
        <f>D39</f>
        <v>-1941.1</v>
      </c>
      <c r="E38" s="78">
        <f>E39+E40</f>
        <v>528.70000000000005</v>
      </c>
      <c r="F38" s="89">
        <v>0</v>
      </c>
      <c r="G38" s="89">
        <f t="shared" ref="G38:G49" si="2">E38/D38*100</f>
        <v>-27.237133584050284</v>
      </c>
      <c r="H38" s="32"/>
    </row>
    <row r="39" spans="1:8" ht="32.4" thickBot="1" x14ac:dyDescent="0.4">
      <c r="A39" s="141" t="s">
        <v>100</v>
      </c>
      <c r="B39" s="142" t="s">
        <v>101</v>
      </c>
      <c r="C39" s="105">
        <v>0</v>
      </c>
      <c r="D39" s="105">
        <v>-1941.1</v>
      </c>
      <c r="E39" s="106">
        <v>0</v>
      </c>
      <c r="F39" s="107">
        <v>0</v>
      </c>
      <c r="G39" s="108">
        <f t="shared" si="2"/>
        <v>0</v>
      </c>
      <c r="H39" s="32"/>
    </row>
    <row r="40" spans="1:8" ht="35.25" customHeight="1" thickBot="1" x14ac:dyDescent="0.4">
      <c r="A40" s="138" t="s">
        <v>103</v>
      </c>
      <c r="B40" s="56" t="s">
        <v>104</v>
      </c>
      <c r="C40" s="139">
        <v>7.4</v>
      </c>
      <c r="D40" s="140">
        <v>23641.200000000001</v>
      </c>
      <c r="E40" s="140">
        <v>528.70000000000005</v>
      </c>
      <c r="F40" s="104">
        <f t="shared" ref="F40:F49" si="3">E40/C40*100</f>
        <v>7144.594594594595</v>
      </c>
      <c r="G40" s="89">
        <f t="shared" si="2"/>
        <v>2.236350100671709</v>
      </c>
      <c r="H40" s="32"/>
    </row>
    <row r="41" spans="1:8" ht="24.75" customHeight="1" thickBot="1" x14ac:dyDescent="0.35">
      <c r="A41" s="109" t="s">
        <v>26</v>
      </c>
      <c r="B41" s="137"/>
      <c r="C41" s="110">
        <f>C15</f>
        <v>31013</v>
      </c>
      <c r="D41" s="78" t="e">
        <f>D15+D40</f>
        <v>#REF!</v>
      </c>
      <c r="E41" s="78">
        <f>E15</f>
        <v>33222.1</v>
      </c>
      <c r="F41" s="89">
        <f t="shared" si="3"/>
        <v>107.12314190823203</v>
      </c>
      <c r="G41" s="89" t="e">
        <f t="shared" si="2"/>
        <v>#REF!</v>
      </c>
      <c r="H41" s="35"/>
    </row>
    <row r="42" spans="1:8" ht="25.5" customHeight="1" thickBot="1" x14ac:dyDescent="0.35">
      <c r="A42" s="111" t="s">
        <v>27</v>
      </c>
      <c r="B42" s="136"/>
      <c r="C42" s="110">
        <f>C43+C44+C45+C46+C47+C48</f>
        <v>55815.7</v>
      </c>
      <c r="D42" s="78" t="e">
        <f>D43+D44+D45+#REF!+D46</f>
        <v>#REF!</v>
      </c>
      <c r="E42" s="78">
        <f>E43+E44+E45+E46+E47+E48</f>
        <v>55815.7</v>
      </c>
      <c r="F42" s="89">
        <f t="shared" si="3"/>
        <v>100</v>
      </c>
      <c r="G42" s="89" t="e">
        <f t="shared" si="2"/>
        <v>#REF!</v>
      </c>
      <c r="H42" s="35"/>
    </row>
    <row r="43" spans="1:8" ht="42.75" customHeight="1" x14ac:dyDescent="0.35">
      <c r="A43" s="55" t="s">
        <v>85</v>
      </c>
      <c r="B43" s="56" t="s">
        <v>105</v>
      </c>
      <c r="C43" s="135">
        <v>28771.200000000001</v>
      </c>
      <c r="D43" s="134">
        <v>117840.8</v>
      </c>
      <c r="E43" s="112">
        <v>28771.200000000001</v>
      </c>
      <c r="F43" s="86">
        <f t="shared" si="3"/>
        <v>100</v>
      </c>
      <c r="G43" s="86">
        <f t="shared" si="2"/>
        <v>24.415312862777576</v>
      </c>
      <c r="H43" s="32"/>
    </row>
    <row r="44" spans="1:8" ht="42" customHeight="1" x14ac:dyDescent="0.35">
      <c r="A44" s="129" t="s">
        <v>86</v>
      </c>
      <c r="B44" s="56" t="s">
        <v>106</v>
      </c>
      <c r="C44" s="131">
        <v>349.9</v>
      </c>
      <c r="D44" s="130">
        <v>228216.1</v>
      </c>
      <c r="E44" s="113">
        <v>349.9</v>
      </c>
      <c r="F44" s="114">
        <f t="shared" si="3"/>
        <v>100</v>
      </c>
      <c r="G44" s="114">
        <f t="shared" si="2"/>
        <v>0.15331959489273542</v>
      </c>
      <c r="H44" s="32"/>
    </row>
    <row r="45" spans="1:8" ht="32.25" customHeight="1" x14ac:dyDescent="0.35">
      <c r="A45" s="129" t="s">
        <v>88</v>
      </c>
      <c r="B45" s="56" t="s">
        <v>107</v>
      </c>
      <c r="C45" s="133">
        <v>23282.6</v>
      </c>
      <c r="D45" s="132">
        <v>61138.1</v>
      </c>
      <c r="E45" s="115">
        <v>23282.6</v>
      </c>
      <c r="F45" s="114">
        <f t="shared" si="3"/>
        <v>100</v>
      </c>
      <c r="G45" s="114">
        <f t="shared" si="2"/>
        <v>38.08198161212075</v>
      </c>
      <c r="H45" s="32"/>
    </row>
    <row r="46" spans="1:8" ht="38.25" customHeight="1" x14ac:dyDescent="0.35">
      <c r="A46" s="138" t="s">
        <v>89</v>
      </c>
      <c r="B46" s="56" t="s">
        <v>108</v>
      </c>
      <c r="C46" s="133">
        <v>8281.5</v>
      </c>
      <c r="D46" s="132">
        <v>49734.1</v>
      </c>
      <c r="E46" s="115">
        <v>8281.5</v>
      </c>
      <c r="F46" s="114">
        <f t="shared" si="3"/>
        <v>100</v>
      </c>
      <c r="G46" s="114">
        <f t="shared" si="2"/>
        <v>16.651552958634017</v>
      </c>
      <c r="H46" s="32"/>
    </row>
    <row r="47" spans="1:8" ht="63" customHeight="1" x14ac:dyDescent="0.35">
      <c r="A47" s="138" t="s">
        <v>116</v>
      </c>
      <c r="B47" s="56" t="s">
        <v>114</v>
      </c>
      <c r="C47" s="133">
        <v>65.7</v>
      </c>
      <c r="D47" s="132">
        <v>49734.1</v>
      </c>
      <c r="E47" s="115">
        <v>65.7</v>
      </c>
      <c r="F47" s="114">
        <f t="shared" si="3"/>
        <v>100</v>
      </c>
      <c r="G47" s="114">
        <f>E47/D47*100</f>
        <v>0.13210252120778301</v>
      </c>
      <c r="H47" s="32"/>
    </row>
    <row r="48" spans="1:8" ht="46.5" customHeight="1" thickBot="1" x14ac:dyDescent="0.4">
      <c r="A48" s="138" t="s">
        <v>117</v>
      </c>
      <c r="B48" s="56" t="s">
        <v>115</v>
      </c>
      <c r="C48" s="133">
        <v>-4935.2</v>
      </c>
      <c r="D48" s="132">
        <v>49734.1</v>
      </c>
      <c r="E48" s="115">
        <v>-4935.2</v>
      </c>
      <c r="F48" s="114">
        <f t="shared" si="3"/>
        <v>100</v>
      </c>
      <c r="G48" s="114">
        <f>E48/D48*100</f>
        <v>-9.9231714256415628</v>
      </c>
      <c r="H48" s="32"/>
    </row>
    <row r="49" spans="1:8" s="33" customFormat="1" ht="26.25" customHeight="1" thickBot="1" x14ac:dyDescent="0.35">
      <c r="A49" s="72" t="s">
        <v>29</v>
      </c>
      <c r="B49" s="116"/>
      <c r="C49" s="117">
        <f>C41+C42</f>
        <v>86828.7</v>
      </c>
      <c r="D49" s="118" t="e">
        <f>D41+D42</f>
        <v>#REF!</v>
      </c>
      <c r="E49" s="118">
        <f>E41+E42</f>
        <v>89037.799999999988</v>
      </c>
      <c r="F49" s="89">
        <f t="shared" si="3"/>
        <v>102.54420485392501</v>
      </c>
      <c r="G49" s="89" t="e">
        <f t="shared" si="2"/>
        <v>#REF!</v>
      </c>
      <c r="H49" s="34"/>
    </row>
    <row r="50" spans="1:8" ht="15.6" x14ac:dyDescent="0.3">
      <c r="A50" s="119"/>
      <c r="B50" s="119"/>
      <c r="C50" s="120"/>
      <c r="D50" s="120"/>
      <c r="E50" s="120"/>
      <c r="F50" s="120"/>
      <c r="G50" s="120"/>
      <c r="H50" s="32"/>
    </row>
    <row r="51" spans="1:8" ht="15" x14ac:dyDescent="0.25">
      <c r="A51" s="121"/>
      <c r="B51" s="121"/>
      <c r="C51" s="122"/>
      <c r="D51" s="122"/>
      <c r="E51" s="122"/>
      <c r="F51" s="122"/>
      <c r="G51" s="122"/>
      <c r="H51" s="32"/>
    </row>
    <row r="52" spans="1:8" ht="15" x14ac:dyDescent="0.25">
      <c r="A52" s="121"/>
      <c r="B52" s="121"/>
      <c r="C52" s="122"/>
      <c r="D52" s="122"/>
      <c r="E52" s="122"/>
      <c r="F52" s="122"/>
      <c r="G52" s="122"/>
      <c r="H52" s="32"/>
    </row>
    <row r="53" spans="1:8" ht="15" x14ac:dyDescent="0.25">
      <c r="A53" s="121"/>
      <c r="B53" s="121"/>
      <c r="C53" s="121"/>
      <c r="D53" s="121"/>
      <c r="E53" s="121"/>
      <c r="F53" s="121"/>
      <c r="G53" s="121"/>
      <c r="H53" s="32"/>
    </row>
    <row r="54" spans="1:8" ht="15" x14ac:dyDescent="0.25">
      <c r="A54" s="121"/>
      <c r="B54" s="121"/>
      <c r="C54" s="121"/>
      <c r="D54" s="121"/>
      <c r="E54" s="121"/>
      <c r="F54" s="121"/>
      <c r="G54" s="121"/>
      <c r="H54" s="32"/>
    </row>
    <row r="55" spans="1:8" ht="15" x14ac:dyDescent="0.25">
      <c r="A55" s="121"/>
      <c r="B55" s="121"/>
      <c r="C55" s="121"/>
      <c r="D55" s="121"/>
      <c r="E55" s="121"/>
      <c r="F55" s="121"/>
      <c r="G55" s="121"/>
      <c r="H55" s="32"/>
    </row>
    <row r="56" spans="1:8" ht="15" x14ac:dyDescent="0.25">
      <c r="A56" s="121"/>
      <c r="B56" s="121"/>
      <c r="C56" s="121"/>
      <c r="D56" s="121"/>
      <c r="E56" s="121"/>
      <c r="F56" s="121"/>
      <c r="G56" s="121"/>
      <c r="H56" s="32"/>
    </row>
    <row r="57" spans="1:8" ht="15" x14ac:dyDescent="0.25">
      <c r="A57" s="121"/>
      <c r="B57" s="121"/>
      <c r="C57" s="121"/>
      <c r="D57" s="121"/>
      <c r="E57" s="121"/>
      <c r="F57" s="121"/>
      <c r="G57" s="121"/>
      <c r="H57" s="32"/>
    </row>
    <row r="58" spans="1:8" ht="15" x14ac:dyDescent="0.25">
      <c r="A58" s="121"/>
      <c r="B58" s="121"/>
      <c r="C58" s="121"/>
      <c r="D58" s="121"/>
      <c r="E58" s="121"/>
      <c r="F58" s="121"/>
      <c r="G58" s="121"/>
      <c r="H58" s="32"/>
    </row>
    <row r="59" spans="1:8" ht="15" x14ac:dyDescent="0.25">
      <c r="A59" s="121"/>
      <c r="B59" s="121"/>
      <c r="C59" s="121"/>
      <c r="D59" s="121"/>
      <c r="E59" s="121"/>
      <c r="F59" s="121"/>
      <c r="G59" s="121"/>
      <c r="H59" s="32"/>
    </row>
    <row r="60" spans="1:8" ht="15" x14ac:dyDescent="0.25">
      <c r="A60" s="121"/>
      <c r="B60" s="121"/>
      <c r="C60" s="121"/>
      <c r="D60" s="121"/>
      <c r="E60" s="121"/>
      <c r="F60" s="121"/>
      <c r="G60" s="121"/>
      <c r="H60" s="32"/>
    </row>
    <row r="61" spans="1:8" ht="15" x14ac:dyDescent="0.25">
      <c r="A61" s="121"/>
      <c r="B61" s="121"/>
      <c r="C61" s="121"/>
      <c r="D61" s="121"/>
      <c r="E61" s="121"/>
      <c r="F61" s="121"/>
      <c r="G61" s="121"/>
      <c r="H61" s="32"/>
    </row>
    <row r="62" spans="1:8" ht="15" x14ac:dyDescent="0.25">
      <c r="A62" s="121"/>
      <c r="B62" s="121"/>
      <c r="C62" s="121"/>
      <c r="D62" s="121"/>
      <c r="E62" s="121"/>
      <c r="F62" s="121"/>
      <c r="G62" s="121"/>
      <c r="H62" s="32"/>
    </row>
    <row r="63" spans="1:8" ht="15" x14ac:dyDescent="0.25">
      <c r="A63" s="121"/>
      <c r="B63" s="121"/>
      <c r="C63" s="121"/>
      <c r="D63" s="121"/>
      <c r="E63" s="121"/>
      <c r="F63" s="121"/>
      <c r="G63" s="121"/>
      <c r="H63" s="32"/>
    </row>
    <row r="64" spans="1:8" ht="15" x14ac:dyDescent="0.25">
      <c r="A64" s="121"/>
      <c r="B64" s="121"/>
      <c r="C64" s="121"/>
      <c r="D64" s="121"/>
      <c r="E64" s="121"/>
      <c r="F64" s="121"/>
      <c r="G64" s="121"/>
      <c r="H64" s="32"/>
    </row>
    <row r="65" spans="1:8" ht="15" x14ac:dyDescent="0.25">
      <c r="A65" s="121"/>
      <c r="B65" s="121"/>
      <c r="C65" s="121"/>
      <c r="D65" s="121"/>
      <c r="E65" s="121"/>
      <c r="F65" s="121"/>
      <c r="G65" s="121"/>
      <c r="H65" s="32"/>
    </row>
    <row r="66" spans="1:8" ht="15" x14ac:dyDescent="0.25">
      <c r="A66" s="123"/>
      <c r="B66" s="123"/>
      <c r="C66" s="123"/>
      <c r="D66" s="123"/>
      <c r="E66" s="123"/>
      <c r="F66" s="123"/>
      <c r="G66" s="123"/>
      <c r="H66" s="32"/>
    </row>
    <row r="67" spans="1:8" ht="15" x14ac:dyDescent="0.25">
      <c r="A67" s="123"/>
      <c r="B67" s="123"/>
      <c r="C67" s="123"/>
      <c r="D67" s="123"/>
      <c r="E67" s="123"/>
      <c r="F67" s="123"/>
      <c r="G67" s="123"/>
      <c r="H67" s="32"/>
    </row>
    <row r="68" spans="1:8" ht="15" x14ac:dyDescent="0.25">
      <c r="A68" s="123"/>
      <c r="B68" s="123"/>
      <c r="C68" s="123"/>
      <c r="D68" s="123"/>
      <c r="E68" s="123"/>
      <c r="F68" s="123"/>
      <c r="G68" s="123"/>
      <c r="H68" s="32"/>
    </row>
    <row r="69" spans="1:8" ht="15" x14ac:dyDescent="0.25">
      <c r="A69" s="123"/>
      <c r="B69" s="123"/>
      <c r="C69" s="123"/>
      <c r="D69" s="123"/>
      <c r="E69" s="123"/>
      <c r="F69" s="123"/>
      <c r="G69" s="123"/>
      <c r="H69" s="32"/>
    </row>
    <row r="70" spans="1:8" ht="15" x14ac:dyDescent="0.25">
      <c r="A70" s="123"/>
      <c r="B70" s="123"/>
      <c r="C70" s="123"/>
      <c r="D70" s="123"/>
      <c r="E70" s="123"/>
      <c r="F70" s="123"/>
      <c r="G70" s="123"/>
      <c r="H70" s="32"/>
    </row>
    <row r="71" spans="1:8" ht="15" x14ac:dyDescent="0.25">
      <c r="A71" s="123"/>
      <c r="B71" s="123"/>
      <c r="C71" s="123"/>
      <c r="D71" s="123"/>
      <c r="E71" s="123"/>
      <c r="F71" s="123"/>
      <c r="G71" s="123"/>
      <c r="H71" s="32"/>
    </row>
    <row r="72" spans="1:8" ht="15" x14ac:dyDescent="0.25">
      <c r="A72" s="123"/>
      <c r="B72" s="123"/>
      <c r="C72" s="123"/>
      <c r="D72" s="123"/>
      <c r="E72" s="123"/>
      <c r="F72" s="123"/>
      <c r="G72" s="123"/>
      <c r="H72" s="32"/>
    </row>
    <row r="73" spans="1:8" ht="15" x14ac:dyDescent="0.25">
      <c r="A73" s="123"/>
      <c r="B73" s="123"/>
      <c r="C73" s="123"/>
      <c r="D73" s="123"/>
      <c r="E73" s="123"/>
      <c r="F73" s="123"/>
      <c r="G73" s="123"/>
      <c r="H73" s="32"/>
    </row>
    <row r="74" spans="1:8" ht="15" x14ac:dyDescent="0.25">
      <c r="A74" s="123"/>
      <c r="B74" s="123"/>
      <c r="C74" s="123"/>
      <c r="D74" s="123"/>
      <c r="E74" s="123"/>
      <c r="F74" s="123"/>
      <c r="G74" s="123"/>
      <c r="H74" s="32"/>
    </row>
    <row r="75" spans="1:8" ht="15" x14ac:dyDescent="0.25">
      <c r="A75" s="123"/>
      <c r="B75" s="123"/>
      <c r="C75" s="123"/>
      <c r="D75" s="123"/>
      <c r="E75" s="123"/>
      <c r="F75" s="123"/>
      <c r="G75" s="123"/>
      <c r="H75" s="32"/>
    </row>
    <row r="76" spans="1:8" ht="15" x14ac:dyDescent="0.25">
      <c r="A76" s="123"/>
      <c r="B76" s="123"/>
      <c r="C76" s="123"/>
      <c r="D76" s="123"/>
      <c r="E76" s="123"/>
      <c r="F76" s="123"/>
      <c r="G76" s="123"/>
      <c r="H76" s="32"/>
    </row>
    <row r="77" spans="1:8" ht="15" x14ac:dyDescent="0.25">
      <c r="A77" s="123"/>
      <c r="B77" s="123"/>
      <c r="C77" s="123"/>
      <c r="D77" s="123"/>
      <c r="E77" s="123"/>
      <c r="F77" s="123"/>
      <c r="G77" s="123"/>
      <c r="H77" s="32"/>
    </row>
    <row r="78" spans="1:8" ht="15" x14ac:dyDescent="0.25">
      <c r="A78" s="123"/>
      <c r="B78" s="123"/>
      <c r="C78" s="123"/>
      <c r="D78" s="123"/>
      <c r="E78" s="123"/>
      <c r="F78" s="123"/>
      <c r="G78" s="123"/>
      <c r="H78" s="32"/>
    </row>
    <row r="79" spans="1:8" ht="15" x14ac:dyDescent="0.25">
      <c r="A79" s="123"/>
      <c r="B79" s="123"/>
      <c r="C79" s="123"/>
      <c r="D79" s="123"/>
      <c r="E79" s="123"/>
      <c r="F79" s="123"/>
      <c r="G79" s="123"/>
      <c r="H79" s="32"/>
    </row>
    <row r="80" spans="1:8" ht="15" x14ac:dyDescent="0.25">
      <c r="A80" s="123"/>
      <c r="B80" s="123"/>
      <c r="C80" s="123"/>
      <c r="D80" s="123"/>
      <c r="E80" s="123"/>
      <c r="F80" s="123"/>
      <c r="G80" s="123"/>
      <c r="H80" s="32"/>
    </row>
    <row r="81" spans="1:8" ht="15" x14ac:dyDescent="0.25">
      <c r="A81" s="123"/>
      <c r="B81" s="123"/>
      <c r="C81" s="123"/>
      <c r="D81" s="123"/>
      <c r="E81" s="123"/>
      <c r="F81" s="123"/>
      <c r="G81" s="123"/>
      <c r="H81" s="32"/>
    </row>
    <row r="82" spans="1:8" ht="15" x14ac:dyDescent="0.25">
      <c r="A82" s="123"/>
      <c r="B82" s="123"/>
      <c r="C82" s="123"/>
      <c r="D82" s="123"/>
      <c r="E82" s="123"/>
      <c r="F82" s="123"/>
      <c r="G82" s="123"/>
      <c r="H82" s="32"/>
    </row>
    <row r="83" spans="1:8" ht="15" x14ac:dyDescent="0.25">
      <c r="A83" s="123"/>
      <c r="B83" s="123"/>
      <c r="C83" s="123"/>
      <c r="D83" s="123"/>
      <c r="E83" s="123"/>
      <c r="F83" s="123"/>
      <c r="G83" s="123"/>
      <c r="H83" s="32"/>
    </row>
    <row r="84" spans="1:8" ht="15" x14ac:dyDescent="0.25">
      <c r="A84" s="123"/>
      <c r="B84" s="123"/>
      <c r="C84" s="123"/>
      <c r="D84" s="123"/>
      <c r="E84" s="123"/>
      <c r="F84" s="123"/>
      <c r="G84" s="123"/>
      <c r="H84" s="32"/>
    </row>
    <row r="85" spans="1:8" ht="15" x14ac:dyDescent="0.25">
      <c r="A85" s="123"/>
      <c r="B85" s="123"/>
      <c r="C85" s="123"/>
      <c r="D85" s="123"/>
      <c r="E85" s="123"/>
      <c r="F85" s="123"/>
      <c r="G85" s="123"/>
      <c r="H85" s="32"/>
    </row>
    <row r="86" spans="1:8" ht="15" x14ac:dyDescent="0.25">
      <c r="A86" s="123"/>
      <c r="B86" s="123"/>
      <c r="C86" s="123"/>
      <c r="D86" s="123"/>
      <c r="E86" s="123"/>
      <c r="F86" s="123"/>
      <c r="G86" s="123"/>
      <c r="H86" s="32"/>
    </row>
    <row r="87" spans="1:8" ht="15" x14ac:dyDescent="0.25">
      <c r="A87" s="123"/>
      <c r="B87" s="123"/>
      <c r="C87" s="123"/>
      <c r="D87" s="123"/>
      <c r="E87" s="123"/>
      <c r="F87" s="123"/>
      <c r="G87" s="123"/>
      <c r="H87" s="32"/>
    </row>
    <row r="88" spans="1:8" ht="15" x14ac:dyDescent="0.25">
      <c r="A88" s="123"/>
      <c r="B88" s="123"/>
      <c r="C88" s="123"/>
      <c r="D88" s="123"/>
      <c r="E88" s="123"/>
      <c r="F88" s="123"/>
      <c r="G88" s="123"/>
      <c r="H88" s="32"/>
    </row>
    <row r="89" spans="1:8" ht="15" x14ac:dyDescent="0.25">
      <c r="A89" s="123"/>
      <c r="B89" s="123"/>
      <c r="C89" s="123"/>
      <c r="D89" s="123"/>
      <c r="E89" s="123"/>
      <c r="F89" s="123"/>
      <c r="G89" s="123"/>
      <c r="H89" s="32"/>
    </row>
    <row r="90" spans="1:8" ht="15" x14ac:dyDescent="0.25">
      <c r="A90" s="123"/>
      <c r="B90" s="123"/>
      <c r="C90" s="123"/>
      <c r="D90" s="123"/>
      <c r="E90" s="123"/>
      <c r="F90" s="123"/>
      <c r="G90" s="123"/>
      <c r="H90" s="32"/>
    </row>
    <row r="91" spans="1:8" ht="15" x14ac:dyDescent="0.25">
      <c r="A91" s="123"/>
      <c r="B91" s="123"/>
      <c r="C91" s="123"/>
      <c r="D91" s="123"/>
      <c r="E91" s="123"/>
      <c r="F91" s="123"/>
      <c r="G91" s="123"/>
      <c r="H91" s="32"/>
    </row>
    <row r="92" spans="1:8" ht="15" x14ac:dyDescent="0.25">
      <c r="A92" s="123"/>
      <c r="B92" s="123"/>
      <c r="C92" s="123"/>
      <c r="D92" s="123"/>
      <c r="E92" s="123"/>
      <c r="F92" s="123"/>
      <c r="G92" s="123"/>
      <c r="H92" s="32"/>
    </row>
    <row r="93" spans="1:8" ht="15" x14ac:dyDescent="0.25">
      <c r="A93" s="123"/>
      <c r="B93" s="123"/>
      <c r="C93" s="123"/>
      <c r="D93" s="123"/>
      <c r="E93" s="123"/>
      <c r="F93" s="123"/>
      <c r="G93" s="123"/>
      <c r="H93" s="32"/>
    </row>
    <row r="94" spans="1:8" ht="15" x14ac:dyDescent="0.25">
      <c r="A94" s="123"/>
      <c r="B94" s="123"/>
      <c r="C94" s="123"/>
      <c r="D94" s="123"/>
      <c r="E94" s="123"/>
      <c r="F94" s="123"/>
      <c r="G94" s="123"/>
      <c r="H94" s="32"/>
    </row>
    <row r="95" spans="1:8" ht="15" x14ac:dyDescent="0.25">
      <c r="A95" s="123"/>
      <c r="B95" s="123"/>
      <c r="C95" s="123"/>
      <c r="D95" s="123"/>
      <c r="E95" s="123"/>
      <c r="F95" s="123"/>
      <c r="G95" s="123"/>
      <c r="H95" s="32"/>
    </row>
    <row r="96" spans="1:8" ht="15" x14ac:dyDescent="0.25">
      <c r="A96" s="123"/>
      <c r="B96" s="123"/>
      <c r="C96" s="123"/>
      <c r="D96" s="123"/>
      <c r="E96" s="123"/>
      <c r="F96" s="123"/>
      <c r="G96" s="123"/>
      <c r="H96" s="32"/>
    </row>
    <row r="97" spans="1:8" ht="15" x14ac:dyDescent="0.25">
      <c r="A97" s="123"/>
      <c r="B97" s="123"/>
      <c r="C97" s="123"/>
      <c r="D97" s="123"/>
      <c r="E97" s="123"/>
      <c r="F97" s="123"/>
      <c r="G97" s="123"/>
      <c r="H97" s="32"/>
    </row>
    <row r="98" spans="1:8" ht="15" x14ac:dyDescent="0.25">
      <c r="A98" s="123"/>
      <c r="B98" s="123"/>
      <c r="C98" s="123"/>
      <c r="D98" s="123"/>
      <c r="E98" s="123"/>
      <c r="F98" s="123"/>
      <c r="G98" s="123"/>
      <c r="H98" s="32"/>
    </row>
    <row r="99" spans="1:8" ht="15" x14ac:dyDescent="0.25">
      <c r="A99" s="123"/>
      <c r="B99" s="123"/>
      <c r="C99" s="123"/>
      <c r="D99" s="123"/>
      <c r="E99" s="123"/>
      <c r="F99" s="123"/>
      <c r="G99" s="123"/>
      <c r="H99" s="32"/>
    </row>
    <row r="100" spans="1:8" ht="15" x14ac:dyDescent="0.25">
      <c r="A100" s="123"/>
      <c r="B100" s="123"/>
      <c r="C100" s="123"/>
      <c r="D100" s="123"/>
      <c r="E100" s="123"/>
      <c r="F100" s="123"/>
      <c r="G100" s="123"/>
      <c r="H100" s="32"/>
    </row>
    <row r="101" spans="1:8" ht="15" x14ac:dyDescent="0.25">
      <c r="A101" s="123"/>
      <c r="B101" s="123"/>
      <c r="C101" s="123"/>
      <c r="D101" s="123"/>
      <c r="E101" s="123"/>
      <c r="F101" s="123"/>
      <c r="G101" s="123"/>
      <c r="H101" s="32"/>
    </row>
    <row r="102" spans="1:8" ht="15" x14ac:dyDescent="0.25">
      <c r="A102" s="123"/>
      <c r="B102" s="123"/>
      <c r="C102" s="123"/>
      <c r="D102" s="123"/>
      <c r="E102" s="123"/>
      <c r="F102" s="123"/>
      <c r="G102" s="123"/>
      <c r="H102" s="32"/>
    </row>
    <row r="103" spans="1:8" ht="15" x14ac:dyDescent="0.25">
      <c r="A103" s="123"/>
      <c r="B103" s="123"/>
      <c r="C103" s="123"/>
      <c r="D103" s="123"/>
      <c r="E103" s="123"/>
      <c r="F103" s="123"/>
      <c r="G103" s="123"/>
      <c r="H103" s="32"/>
    </row>
    <row r="104" spans="1:8" ht="15" x14ac:dyDescent="0.25">
      <c r="A104" s="123"/>
      <c r="B104" s="123"/>
      <c r="C104" s="123"/>
      <c r="D104" s="123"/>
      <c r="E104" s="123"/>
      <c r="F104" s="123"/>
      <c r="G104" s="123"/>
      <c r="H104" s="32"/>
    </row>
    <row r="105" spans="1:8" ht="15" x14ac:dyDescent="0.25">
      <c r="A105" s="123"/>
      <c r="B105" s="123"/>
      <c r="C105" s="123"/>
      <c r="D105" s="123"/>
      <c r="E105" s="123"/>
      <c r="F105" s="123"/>
      <c r="G105" s="123"/>
      <c r="H105" s="32"/>
    </row>
    <row r="106" spans="1:8" ht="15" x14ac:dyDescent="0.25">
      <c r="A106" s="123"/>
      <c r="B106" s="123"/>
      <c r="C106" s="123"/>
      <c r="D106" s="123"/>
      <c r="E106" s="123"/>
      <c r="F106" s="123"/>
      <c r="G106" s="123"/>
      <c r="H106" s="32"/>
    </row>
    <row r="107" spans="1:8" ht="15" x14ac:dyDescent="0.25">
      <c r="A107" s="123"/>
      <c r="B107" s="123"/>
      <c r="C107" s="123"/>
      <c r="D107" s="123"/>
      <c r="E107" s="123"/>
      <c r="F107" s="123"/>
      <c r="G107" s="123"/>
      <c r="H107" s="32"/>
    </row>
    <row r="108" spans="1:8" ht="15" x14ac:dyDescent="0.25">
      <c r="A108" s="123"/>
      <c r="B108" s="123"/>
      <c r="C108" s="123"/>
      <c r="D108" s="123"/>
      <c r="E108" s="123"/>
      <c r="F108" s="123"/>
      <c r="G108" s="123"/>
      <c r="H108" s="32"/>
    </row>
    <row r="109" spans="1:8" ht="15" x14ac:dyDescent="0.25">
      <c r="A109" s="123"/>
      <c r="B109" s="123"/>
      <c r="C109" s="123"/>
      <c r="D109" s="123"/>
      <c r="E109" s="123"/>
      <c r="F109" s="123"/>
      <c r="G109" s="123"/>
      <c r="H109" s="32"/>
    </row>
    <row r="110" spans="1:8" ht="15" x14ac:dyDescent="0.25">
      <c r="A110" s="123"/>
      <c r="B110" s="123"/>
      <c r="C110" s="123"/>
      <c r="D110" s="123"/>
      <c r="E110" s="123"/>
      <c r="F110" s="123"/>
      <c r="G110" s="123"/>
      <c r="H110" s="32"/>
    </row>
    <row r="111" spans="1:8" ht="15" x14ac:dyDescent="0.25">
      <c r="A111" s="123"/>
      <c r="B111" s="123"/>
      <c r="C111" s="123"/>
      <c r="D111" s="123"/>
      <c r="E111" s="123"/>
      <c r="F111" s="123"/>
      <c r="G111" s="123"/>
      <c r="H111" s="32"/>
    </row>
    <row r="112" spans="1:8" ht="15" x14ac:dyDescent="0.25">
      <c r="A112" s="123"/>
      <c r="B112" s="123"/>
      <c r="C112" s="123"/>
      <c r="D112" s="123"/>
      <c r="E112" s="123"/>
      <c r="F112" s="123"/>
      <c r="G112" s="123"/>
      <c r="H112" s="32"/>
    </row>
    <row r="113" spans="1:8" ht="15" x14ac:dyDescent="0.25">
      <c r="A113" s="123"/>
      <c r="B113" s="123"/>
      <c r="C113" s="123"/>
      <c r="D113" s="123"/>
      <c r="E113" s="123"/>
      <c r="F113" s="123"/>
      <c r="G113" s="123"/>
      <c r="H113" s="32"/>
    </row>
    <row r="114" spans="1:8" ht="15" x14ac:dyDescent="0.25">
      <c r="A114" s="123"/>
      <c r="B114" s="123"/>
      <c r="C114" s="123"/>
      <c r="D114" s="123"/>
      <c r="E114" s="123"/>
      <c r="F114" s="123"/>
      <c r="G114" s="123"/>
      <c r="H114" s="32"/>
    </row>
    <row r="115" spans="1:8" ht="15" x14ac:dyDescent="0.25">
      <c r="A115" s="123"/>
      <c r="B115" s="123"/>
      <c r="C115" s="123"/>
      <c r="D115" s="123"/>
      <c r="E115" s="123"/>
      <c r="F115" s="123"/>
      <c r="G115" s="123"/>
      <c r="H115" s="32"/>
    </row>
    <row r="116" spans="1:8" ht="15" x14ac:dyDescent="0.25">
      <c r="A116" s="123"/>
      <c r="B116" s="123"/>
      <c r="C116" s="123"/>
      <c r="D116" s="123"/>
      <c r="E116" s="123"/>
      <c r="F116" s="123"/>
      <c r="G116" s="123"/>
      <c r="H116" s="32"/>
    </row>
    <row r="117" spans="1:8" ht="15" x14ac:dyDescent="0.25">
      <c r="A117" s="123"/>
      <c r="B117" s="123"/>
      <c r="C117" s="123"/>
      <c r="D117" s="123"/>
      <c r="E117" s="123"/>
      <c r="F117" s="123"/>
      <c r="G117" s="123"/>
      <c r="H117" s="32"/>
    </row>
    <row r="118" spans="1:8" ht="15" x14ac:dyDescent="0.25">
      <c r="A118" s="123"/>
      <c r="B118" s="123"/>
      <c r="C118" s="123"/>
      <c r="D118" s="123"/>
      <c r="E118" s="123"/>
      <c r="F118" s="123"/>
      <c r="G118" s="123"/>
      <c r="H118" s="32"/>
    </row>
    <row r="119" spans="1:8" ht="15" x14ac:dyDescent="0.25">
      <c r="A119" s="123"/>
      <c r="B119" s="123"/>
      <c r="C119" s="123"/>
      <c r="D119" s="123"/>
      <c r="E119" s="123"/>
      <c r="F119" s="123"/>
      <c r="G119" s="123"/>
      <c r="H119" s="32"/>
    </row>
    <row r="120" spans="1:8" ht="15" x14ac:dyDescent="0.25">
      <c r="A120" s="123"/>
      <c r="B120" s="123"/>
      <c r="C120" s="123"/>
      <c r="D120" s="123"/>
      <c r="E120" s="123"/>
      <c r="F120" s="123"/>
      <c r="G120" s="123"/>
      <c r="H120" s="32"/>
    </row>
    <row r="121" spans="1:8" ht="15" x14ac:dyDescent="0.25">
      <c r="A121" s="123"/>
      <c r="B121" s="123"/>
      <c r="C121" s="123"/>
      <c r="D121" s="123"/>
      <c r="E121" s="123"/>
      <c r="F121" s="123"/>
      <c r="G121" s="123"/>
      <c r="H121" s="32"/>
    </row>
    <row r="122" spans="1:8" ht="15" x14ac:dyDescent="0.25">
      <c r="A122" s="123"/>
      <c r="B122" s="123"/>
      <c r="C122" s="123"/>
      <c r="D122" s="123"/>
      <c r="E122" s="123"/>
      <c r="F122" s="123"/>
      <c r="G122" s="123"/>
      <c r="H122" s="32"/>
    </row>
    <row r="123" spans="1:8" ht="15" x14ac:dyDescent="0.25">
      <c r="A123" s="123"/>
      <c r="B123" s="123"/>
      <c r="C123" s="123"/>
      <c r="D123" s="123"/>
      <c r="E123" s="123"/>
      <c r="F123" s="123"/>
      <c r="G123" s="123"/>
      <c r="H123" s="32"/>
    </row>
    <row r="124" spans="1:8" ht="15" x14ac:dyDescent="0.25">
      <c r="A124" s="123"/>
      <c r="B124" s="123"/>
      <c r="C124" s="123"/>
      <c r="D124" s="123"/>
      <c r="E124" s="123"/>
      <c r="F124" s="123"/>
      <c r="G124" s="123"/>
      <c r="H124" s="32"/>
    </row>
    <row r="125" spans="1:8" ht="15" x14ac:dyDescent="0.25">
      <c r="A125" s="123"/>
      <c r="B125" s="123"/>
      <c r="C125" s="123"/>
      <c r="D125" s="123"/>
      <c r="E125" s="123"/>
      <c r="F125" s="123"/>
      <c r="G125" s="123"/>
      <c r="H125" s="32"/>
    </row>
    <row r="126" spans="1:8" ht="15" x14ac:dyDescent="0.25">
      <c r="A126" s="123"/>
      <c r="B126" s="123"/>
      <c r="C126" s="123"/>
      <c r="D126" s="123"/>
      <c r="E126" s="123"/>
      <c r="F126" s="123"/>
      <c r="G126" s="123"/>
      <c r="H126" s="32"/>
    </row>
    <row r="127" spans="1:8" ht="15" x14ac:dyDescent="0.25">
      <c r="A127" s="123"/>
      <c r="B127" s="123"/>
      <c r="C127" s="123"/>
      <c r="D127" s="123"/>
      <c r="E127" s="123"/>
      <c r="F127" s="123"/>
      <c r="G127" s="123"/>
      <c r="H127" s="32"/>
    </row>
    <row r="128" spans="1:8" ht="15" x14ac:dyDescent="0.25">
      <c r="A128" s="123"/>
      <c r="B128" s="123"/>
      <c r="C128" s="123"/>
      <c r="D128" s="123"/>
      <c r="E128" s="123"/>
      <c r="F128" s="123"/>
      <c r="G128" s="123"/>
      <c r="H128" s="32"/>
    </row>
    <row r="129" spans="1:8" ht="15" x14ac:dyDescent="0.25">
      <c r="A129" s="123"/>
      <c r="B129" s="123"/>
      <c r="C129" s="123"/>
      <c r="D129" s="123"/>
      <c r="E129" s="123"/>
      <c r="F129" s="123"/>
      <c r="G129" s="123"/>
      <c r="H129" s="32"/>
    </row>
    <row r="130" spans="1:8" ht="15" x14ac:dyDescent="0.25">
      <c r="A130" s="123"/>
      <c r="B130" s="123"/>
      <c r="C130" s="123"/>
      <c r="D130" s="123"/>
      <c r="E130" s="123"/>
      <c r="F130" s="123"/>
      <c r="G130" s="123"/>
      <c r="H130" s="32"/>
    </row>
    <row r="131" spans="1:8" ht="15" x14ac:dyDescent="0.25">
      <c r="A131" s="123"/>
      <c r="B131" s="123"/>
      <c r="C131" s="123"/>
      <c r="D131" s="123"/>
      <c r="E131" s="123"/>
      <c r="F131" s="123"/>
      <c r="G131" s="123"/>
      <c r="H131" s="32"/>
    </row>
    <row r="132" spans="1:8" ht="15" x14ac:dyDescent="0.25">
      <c r="A132" s="123"/>
      <c r="B132" s="123"/>
      <c r="C132" s="123"/>
      <c r="D132" s="123"/>
      <c r="E132" s="123"/>
      <c r="F132" s="123"/>
      <c r="G132" s="123"/>
      <c r="H132" s="32"/>
    </row>
    <row r="133" spans="1:8" ht="15" x14ac:dyDescent="0.25">
      <c r="A133" s="123"/>
      <c r="B133" s="123"/>
      <c r="C133" s="123"/>
      <c r="D133" s="123"/>
      <c r="E133" s="123"/>
      <c r="F133" s="123"/>
      <c r="G133" s="123"/>
      <c r="H133" s="32"/>
    </row>
    <row r="134" spans="1:8" ht="15" x14ac:dyDescent="0.25">
      <c r="A134" s="123"/>
      <c r="B134" s="123"/>
      <c r="C134" s="123"/>
      <c r="D134" s="123"/>
      <c r="E134" s="123"/>
      <c r="F134" s="123"/>
      <c r="G134" s="123"/>
      <c r="H134" s="32"/>
    </row>
    <row r="135" spans="1:8" ht="15" x14ac:dyDescent="0.25">
      <c r="A135" s="123"/>
      <c r="B135" s="123"/>
      <c r="C135" s="123"/>
      <c r="D135" s="123"/>
      <c r="E135" s="123"/>
      <c r="F135" s="123"/>
      <c r="G135" s="123"/>
      <c r="H135" s="32"/>
    </row>
    <row r="136" spans="1:8" ht="15" x14ac:dyDescent="0.25">
      <c r="A136" s="123"/>
      <c r="B136" s="123"/>
      <c r="C136" s="123"/>
      <c r="D136" s="123"/>
      <c r="E136" s="123"/>
      <c r="F136" s="123"/>
      <c r="G136" s="123"/>
      <c r="H136" s="32"/>
    </row>
    <row r="137" spans="1:8" ht="15" x14ac:dyDescent="0.25">
      <c r="A137" s="123"/>
      <c r="B137" s="123"/>
      <c r="C137" s="123"/>
      <c r="D137" s="123"/>
      <c r="E137" s="123"/>
      <c r="F137" s="123"/>
      <c r="G137" s="123"/>
      <c r="H137" s="32"/>
    </row>
    <row r="138" spans="1:8" ht="15" x14ac:dyDescent="0.25">
      <c r="A138" s="123"/>
      <c r="B138" s="123"/>
      <c r="C138" s="123"/>
      <c r="D138" s="123"/>
      <c r="E138" s="123"/>
      <c r="F138" s="123"/>
      <c r="G138" s="123"/>
      <c r="H138" s="32"/>
    </row>
    <row r="139" spans="1:8" ht="15" x14ac:dyDescent="0.25">
      <c r="A139" s="123"/>
      <c r="B139" s="123"/>
      <c r="C139" s="123"/>
      <c r="D139" s="123"/>
      <c r="E139" s="123"/>
      <c r="F139" s="123"/>
      <c r="G139" s="123"/>
      <c r="H139" s="32"/>
    </row>
    <row r="140" spans="1:8" ht="15" x14ac:dyDescent="0.25">
      <c r="A140" s="123"/>
      <c r="B140" s="123"/>
      <c r="C140" s="123"/>
      <c r="D140" s="123"/>
      <c r="E140" s="123"/>
      <c r="F140" s="123"/>
      <c r="G140" s="123"/>
      <c r="H140" s="32"/>
    </row>
    <row r="141" spans="1:8" ht="15" x14ac:dyDescent="0.25">
      <c r="A141" s="123"/>
      <c r="B141" s="123"/>
      <c r="C141" s="123"/>
      <c r="D141" s="123"/>
      <c r="E141" s="123"/>
      <c r="F141" s="123"/>
      <c r="G141" s="123"/>
      <c r="H141" s="32"/>
    </row>
    <row r="142" spans="1:8" ht="15" x14ac:dyDescent="0.25">
      <c r="A142" s="123"/>
      <c r="B142" s="123"/>
      <c r="C142" s="123"/>
      <c r="D142" s="123"/>
      <c r="E142" s="123"/>
      <c r="F142" s="123"/>
      <c r="G142" s="123"/>
      <c r="H142" s="32"/>
    </row>
    <row r="143" spans="1:8" ht="15" x14ac:dyDescent="0.25">
      <c r="A143" s="123"/>
      <c r="B143" s="123"/>
      <c r="C143" s="123"/>
      <c r="D143" s="123"/>
      <c r="E143" s="123"/>
      <c r="F143" s="123"/>
      <c r="G143" s="123"/>
      <c r="H143" s="32"/>
    </row>
    <row r="144" spans="1:8" ht="15" x14ac:dyDescent="0.25">
      <c r="A144" s="123"/>
      <c r="B144" s="123"/>
      <c r="C144" s="123"/>
      <c r="D144" s="123"/>
      <c r="E144" s="123"/>
      <c r="F144" s="123"/>
      <c r="G144" s="123"/>
      <c r="H144" s="32"/>
    </row>
    <row r="145" spans="1:8" ht="15" x14ac:dyDescent="0.25">
      <c r="A145" s="123"/>
      <c r="B145" s="123"/>
      <c r="C145" s="123"/>
      <c r="D145" s="123"/>
      <c r="E145" s="123"/>
      <c r="F145" s="123"/>
      <c r="G145" s="123"/>
      <c r="H145" s="32"/>
    </row>
    <row r="146" spans="1:8" ht="15" x14ac:dyDescent="0.25">
      <c r="A146" s="123"/>
      <c r="B146" s="123"/>
      <c r="C146" s="123"/>
      <c r="D146" s="123"/>
      <c r="E146" s="123"/>
      <c r="F146" s="123"/>
      <c r="G146" s="123"/>
      <c r="H146" s="32"/>
    </row>
    <row r="147" spans="1:8" ht="15" x14ac:dyDescent="0.25">
      <c r="A147" s="123"/>
      <c r="B147" s="123"/>
      <c r="C147" s="123"/>
      <c r="D147" s="123"/>
      <c r="E147" s="123"/>
      <c r="F147" s="123"/>
      <c r="G147" s="123"/>
      <c r="H147" s="32"/>
    </row>
    <row r="148" spans="1:8" ht="15" x14ac:dyDescent="0.25">
      <c r="A148" s="123"/>
      <c r="B148" s="123"/>
      <c r="C148" s="123"/>
      <c r="D148" s="123"/>
      <c r="E148" s="123"/>
      <c r="F148" s="123"/>
      <c r="G148" s="123"/>
      <c r="H148" s="32"/>
    </row>
    <row r="149" spans="1:8" ht="15" x14ac:dyDescent="0.25">
      <c r="A149" s="123"/>
      <c r="B149" s="123"/>
      <c r="C149" s="123"/>
      <c r="D149" s="123"/>
      <c r="E149" s="123"/>
      <c r="F149" s="123"/>
      <c r="G149" s="123"/>
      <c r="H149" s="32"/>
    </row>
    <row r="150" spans="1:8" ht="15" x14ac:dyDescent="0.25">
      <c r="A150" s="123"/>
      <c r="B150" s="123"/>
      <c r="C150" s="123"/>
      <c r="D150" s="123"/>
      <c r="E150" s="123"/>
      <c r="F150" s="123"/>
      <c r="G150" s="123"/>
      <c r="H150" s="32"/>
    </row>
    <row r="151" spans="1:8" ht="15" x14ac:dyDescent="0.25">
      <c r="A151" s="123"/>
      <c r="B151" s="123"/>
      <c r="C151" s="123"/>
      <c r="D151" s="123"/>
      <c r="E151" s="123"/>
      <c r="F151" s="123"/>
      <c r="G151" s="123"/>
      <c r="H151" s="32"/>
    </row>
    <row r="152" spans="1:8" ht="15" x14ac:dyDescent="0.25">
      <c r="A152" s="123"/>
      <c r="B152" s="123"/>
      <c r="C152" s="123"/>
      <c r="D152" s="123"/>
      <c r="E152" s="123"/>
      <c r="F152" s="123"/>
      <c r="G152" s="123"/>
      <c r="H152" s="32"/>
    </row>
    <row r="153" spans="1:8" ht="15" x14ac:dyDescent="0.25">
      <c r="A153" s="123"/>
      <c r="B153" s="123"/>
      <c r="C153" s="123"/>
      <c r="D153" s="123"/>
      <c r="E153" s="123"/>
      <c r="F153" s="123"/>
      <c r="G153" s="123"/>
      <c r="H153" s="32"/>
    </row>
    <row r="154" spans="1:8" ht="15" x14ac:dyDescent="0.25">
      <c r="A154" s="123"/>
      <c r="B154" s="123"/>
      <c r="C154" s="123"/>
      <c r="D154" s="123"/>
      <c r="E154" s="123"/>
      <c r="F154" s="123"/>
      <c r="G154" s="123"/>
      <c r="H154" s="32"/>
    </row>
    <row r="155" spans="1:8" ht="15" x14ac:dyDescent="0.25">
      <c r="A155" s="123"/>
      <c r="B155" s="123"/>
      <c r="C155" s="123"/>
      <c r="D155" s="123"/>
      <c r="E155" s="123"/>
      <c r="F155" s="123"/>
      <c r="G155" s="123"/>
      <c r="H155" s="32"/>
    </row>
    <row r="156" spans="1:8" ht="15" x14ac:dyDescent="0.25">
      <c r="A156" s="123"/>
      <c r="B156" s="123"/>
      <c r="C156" s="123"/>
      <c r="D156" s="123"/>
      <c r="E156" s="123"/>
      <c r="F156" s="123"/>
      <c r="G156" s="123"/>
      <c r="H156" s="32"/>
    </row>
    <row r="157" spans="1:8" ht="15" x14ac:dyDescent="0.25">
      <c r="A157" s="123"/>
      <c r="B157" s="123"/>
      <c r="C157" s="123"/>
      <c r="D157" s="123"/>
      <c r="E157" s="123"/>
      <c r="F157" s="123"/>
      <c r="G157" s="123"/>
      <c r="H157" s="32"/>
    </row>
    <row r="158" spans="1:8" ht="15" x14ac:dyDescent="0.25">
      <c r="A158" s="123"/>
      <c r="B158" s="123"/>
      <c r="C158" s="123"/>
      <c r="D158" s="123"/>
      <c r="E158" s="123"/>
      <c r="F158" s="123"/>
      <c r="G158" s="123"/>
      <c r="H158" s="32"/>
    </row>
    <row r="159" spans="1:8" ht="15" x14ac:dyDescent="0.25">
      <c r="A159" s="123"/>
      <c r="B159" s="123"/>
      <c r="C159" s="123"/>
      <c r="D159" s="123"/>
      <c r="E159" s="123"/>
      <c r="F159" s="123"/>
      <c r="G159" s="123"/>
      <c r="H159" s="32"/>
    </row>
    <row r="160" spans="1:8" ht="15" x14ac:dyDescent="0.25">
      <c r="A160" s="123"/>
      <c r="B160" s="123"/>
      <c r="C160" s="123"/>
      <c r="D160" s="123"/>
      <c r="E160" s="123"/>
      <c r="F160" s="123"/>
      <c r="G160" s="123"/>
      <c r="H160" s="32"/>
    </row>
    <row r="161" spans="1:8" ht="15" x14ac:dyDescent="0.25">
      <c r="A161" s="123"/>
      <c r="B161" s="123"/>
      <c r="C161" s="123"/>
      <c r="D161" s="123"/>
      <c r="E161" s="123"/>
      <c r="F161" s="123"/>
      <c r="G161" s="123"/>
      <c r="H161" s="32"/>
    </row>
    <row r="162" spans="1:8" ht="15" x14ac:dyDescent="0.25">
      <c r="A162" s="123"/>
      <c r="B162" s="123"/>
      <c r="C162" s="123"/>
      <c r="D162" s="123"/>
      <c r="E162" s="123"/>
      <c r="F162" s="123"/>
      <c r="G162" s="123"/>
      <c r="H162" s="32"/>
    </row>
    <row r="163" spans="1:8" ht="15" x14ac:dyDescent="0.25">
      <c r="A163" s="123"/>
      <c r="B163" s="123"/>
      <c r="C163" s="123"/>
      <c r="D163" s="123"/>
      <c r="E163" s="123"/>
      <c r="F163" s="123"/>
      <c r="G163" s="123"/>
      <c r="H163" s="32"/>
    </row>
    <row r="164" spans="1:8" ht="15" x14ac:dyDescent="0.25">
      <c r="A164" s="123"/>
      <c r="B164" s="123"/>
      <c r="C164" s="123"/>
      <c r="D164" s="123"/>
      <c r="E164" s="123"/>
      <c r="F164" s="123"/>
      <c r="G164" s="123"/>
      <c r="H164" s="32"/>
    </row>
    <row r="165" spans="1:8" ht="15" x14ac:dyDescent="0.25">
      <c r="A165" s="123"/>
      <c r="B165" s="123"/>
      <c r="C165" s="123"/>
      <c r="D165" s="123"/>
      <c r="E165" s="123"/>
      <c r="F165" s="123"/>
      <c r="G165" s="123"/>
      <c r="H165" s="32"/>
    </row>
    <row r="166" spans="1:8" ht="15" x14ac:dyDescent="0.25">
      <c r="A166" s="123"/>
      <c r="B166" s="123"/>
      <c r="C166" s="123"/>
      <c r="D166" s="123"/>
      <c r="E166" s="123"/>
      <c r="F166" s="123"/>
      <c r="G166" s="123"/>
      <c r="H166" s="32"/>
    </row>
    <row r="167" spans="1:8" ht="15" x14ac:dyDescent="0.25">
      <c r="A167" s="123"/>
      <c r="B167" s="123"/>
      <c r="C167" s="123"/>
      <c r="D167" s="123"/>
      <c r="E167" s="123"/>
      <c r="F167" s="123"/>
      <c r="G167" s="123"/>
      <c r="H167" s="32"/>
    </row>
    <row r="168" spans="1:8" ht="15" x14ac:dyDescent="0.25">
      <c r="A168" s="123"/>
      <c r="B168" s="123"/>
      <c r="C168" s="123"/>
      <c r="D168" s="123"/>
      <c r="E168" s="123"/>
      <c r="F168" s="123"/>
      <c r="G168" s="123"/>
      <c r="H168" s="32"/>
    </row>
    <row r="169" spans="1:8" ht="15" x14ac:dyDescent="0.25">
      <c r="A169" s="123"/>
      <c r="B169" s="123"/>
      <c r="C169" s="123"/>
      <c r="D169" s="123"/>
      <c r="E169" s="123"/>
      <c r="F169" s="123"/>
      <c r="G169" s="123"/>
      <c r="H169" s="32"/>
    </row>
    <row r="170" spans="1:8" ht="15" x14ac:dyDescent="0.25">
      <c r="A170" s="123"/>
      <c r="B170" s="123"/>
      <c r="C170" s="123"/>
      <c r="D170" s="123"/>
      <c r="E170" s="123"/>
      <c r="F170" s="123"/>
      <c r="G170" s="123"/>
      <c r="H170" s="32"/>
    </row>
    <row r="171" spans="1:8" ht="15" x14ac:dyDescent="0.25">
      <c r="A171" s="123"/>
      <c r="B171" s="123"/>
      <c r="C171" s="123"/>
      <c r="D171" s="123"/>
      <c r="E171" s="123"/>
      <c r="F171" s="123"/>
      <c r="G171" s="123"/>
      <c r="H171" s="32"/>
    </row>
    <row r="172" spans="1:8" ht="15" x14ac:dyDescent="0.25">
      <c r="A172" s="123"/>
      <c r="B172" s="123"/>
      <c r="C172" s="123"/>
      <c r="D172" s="123"/>
      <c r="E172" s="123"/>
      <c r="F172" s="123"/>
      <c r="G172" s="123"/>
      <c r="H172" s="32"/>
    </row>
    <row r="173" spans="1:8" ht="15" x14ac:dyDescent="0.25">
      <c r="A173" s="123"/>
      <c r="B173" s="123"/>
      <c r="C173" s="123"/>
      <c r="D173" s="123"/>
      <c r="E173" s="123"/>
      <c r="F173" s="123"/>
      <c r="G173" s="123"/>
      <c r="H173" s="32"/>
    </row>
    <row r="174" spans="1:8" ht="15" x14ac:dyDescent="0.25">
      <c r="A174" s="123"/>
      <c r="B174" s="123"/>
      <c r="C174" s="123"/>
      <c r="D174" s="123"/>
      <c r="E174" s="123"/>
      <c r="F174" s="123"/>
      <c r="G174" s="123"/>
      <c r="H174" s="32"/>
    </row>
    <row r="175" spans="1:8" ht="15" x14ac:dyDescent="0.25">
      <c r="A175" s="123"/>
      <c r="B175" s="123"/>
      <c r="C175" s="123"/>
      <c r="D175" s="123"/>
      <c r="E175" s="123"/>
      <c r="F175" s="123"/>
      <c r="G175" s="123"/>
      <c r="H175" s="32"/>
    </row>
    <row r="176" spans="1:8" ht="15" x14ac:dyDescent="0.25">
      <c r="A176" s="123"/>
      <c r="B176" s="123"/>
      <c r="C176" s="123"/>
      <c r="D176" s="123"/>
      <c r="E176" s="123"/>
      <c r="F176" s="123"/>
      <c r="G176" s="123"/>
      <c r="H176" s="32"/>
    </row>
    <row r="177" spans="1:8" ht="15" x14ac:dyDescent="0.25">
      <c r="A177" s="123"/>
      <c r="B177" s="123"/>
      <c r="C177" s="123"/>
      <c r="D177" s="123"/>
      <c r="E177" s="123"/>
      <c r="F177" s="123"/>
      <c r="G177" s="123"/>
      <c r="H177" s="32"/>
    </row>
    <row r="178" spans="1:8" ht="15" x14ac:dyDescent="0.25">
      <c r="A178" s="123"/>
      <c r="B178" s="123"/>
      <c r="C178" s="123"/>
      <c r="D178" s="123"/>
      <c r="E178" s="123"/>
      <c r="F178" s="123"/>
      <c r="G178" s="123"/>
      <c r="H178" s="32"/>
    </row>
    <row r="179" spans="1:8" ht="15" x14ac:dyDescent="0.25">
      <c r="A179" s="123"/>
      <c r="B179" s="123"/>
      <c r="C179" s="123"/>
      <c r="D179" s="123"/>
      <c r="E179" s="123"/>
      <c r="F179" s="123"/>
      <c r="G179" s="123"/>
      <c r="H179" s="32"/>
    </row>
    <row r="180" spans="1:8" ht="15" x14ac:dyDescent="0.25">
      <c r="A180" s="123"/>
      <c r="B180" s="123"/>
      <c r="C180" s="123"/>
      <c r="D180" s="123"/>
      <c r="E180" s="123"/>
      <c r="F180" s="123"/>
      <c r="G180" s="123"/>
      <c r="H180" s="32"/>
    </row>
    <row r="181" spans="1:8" ht="15" x14ac:dyDescent="0.25">
      <c r="A181" s="123"/>
      <c r="B181" s="123"/>
      <c r="C181" s="123"/>
      <c r="D181" s="123"/>
      <c r="E181" s="123"/>
      <c r="F181" s="123"/>
      <c r="G181" s="123"/>
      <c r="H181" s="32"/>
    </row>
    <row r="182" spans="1:8" ht="15" x14ac:dyDescent="0.25">
      <c r="A182" s="123"/>
      <c r="B182" s="123"/>
      <c r="C182" s="123"/>
      <c r="D182" s="123"/>
      <c r="E182" s="123"/>
      <c r="F182" s="123"/>
      <c r="G182" s="123"/>
      <c r="H182" s="32"/>
    </row>
    <row r="183" spans="1:8" ht="15" x14ac:dyDescent="0.25">
      <c r="A183" s="123"/>
      <c r="B183" s="123"/>
      <c r="C183" s="123"/>
      <c r="D183" s="123"/>
      <c r="E183" s="123"/>
      <c r="F183" s="123"/>
      <c r="G183" s="123"/>
      <c r="H183" s="32"/>
    </row>
    <row r="184" spans="1:8" ht="15" x14ac:dyDescent="0.25">
      <c r="A184" s="123"/>
      <c r="B184" s="123"/>
      <c r="C184" s="123"/>
      <c r="D184" s="123"/>
      <c r="E184" s="123"/>
      <c r="F184" s="123"/>
      <c r="G184" s="123"/>
      <c r="H184" s="32"/>
    </row>
    <row r="185" spans="1:8" ht="15" x14ac:dyDescent="0.25">
      <c r="A185" s="123"/>
      <c r="B185" s="123"/>
      <c r="C185" s="123"/>
      <c r="D185" s="123"/>
      <c r="E185" s="123"/>
      <c r="F185" s="123"/>
      <c r="G185" s="123"/>
      <c r="H185" s="32"/>
    </row>
    <row r="186" spans="1:8" ht="15" x14ac:dyDescent="0.25">
      <c r="A186" s="123"/>
      <c r="B186" s="123"/>
      <c r="C186" s="123"/>
      <c r="D186" s="123"/>
      <c r="E186" s="123"/>
      <c r="F186" s="123"/>
      <c r="G186" s="123"/>
      <c r="H186" s="32"/>
    </row>
    <row r="187" spans="1:8" ht="15" x14ac:dyDescent="0.25">
      <c r="A187" s="123"/>
      <c r="B187" s="123"/>
      <c r="C187" s="123"/>
      <c r="D187" s="123"/>
      <c r="E187" s="123"/>
      <c r="F187" s="123"/>
      <c r="G187" s="123"/>
      <c r="H187" s="32"/>
    </row>
    <row r="188" spans="1:8" ht="15" x14ac:dyDescent="0.25">
      <c r="A188" s="123"/>
      <c r="B188" s="123"/>
      <c r="C188" s="123"/>
      <c r="D188" s="123"/>
      <c r="E188" s="123"/>
      <c r="F188" s="123"/>
      <c r="G188" s="123"/>
      <c r="H188" s="32"/>
    </row>
    <row r="189" spans="1:8" ht="15" x14ac:dyDescent="0.25">
      <c r="A189" s="123"/>
      <c r="B189" s="123"/>
      <c r="C189" s="123"/>
      <c r="D189" s="123"/>
      <c r="E189" s="123"/>
      <c r="F189" s="123"/>
      <c r="G189" s="123"/>
      <c r="H189" s="32"/>
    </row>
    <row r="190" spans="1:8" ht="15" x14ac:dyDescent="0.25">
      <c r="A190" s="123"/>
      <c r="B190" s="123"/>
      <c r="C190" s="123"/>
      <c r="D190" s="123"/>
      <c r="E190" s="123"/>
      <c r="F190" s="123"/>
      <c r="G190" s="123"/>
      <c r="H190" s="32"/>
    </row>
    <row r="191" spans="1:8" ht="15" x14ac:dyDescent="0.25">
      <c r="A191" s="123"/>
      <c r="B191" s="123"/>
      <c r="C191" s="123"/>
      <c r="D191" s="123"/>
      <c r="E191" s="123"/>
      <c r="F191" s="123"/>
      <c r="G191" s="123"/>
      <c r="H191" s="32"/>
    </row>
    <row r="192" spans="1:8" ht="15" x14ac:dyDescent="0.25">
      <c r="A192" s="123"/>
      <c r="B192" s="123"/>
      <c r="C192" s="123"/>
      <c r="D192" s="123"/>
      <c r="E192" s="123"/>
      <c r="F192" s="123"/>
      <c r="G192" s="123"/>
      <c r="H192" s="32"/>
    </row>
    <row r="193" spans="1:8" ht="15" x14ac:dyDescent="0.25">
      <c r="A193" s="123"/>
      <c r="B193" s="123"/>
      <c r="C193" s="123"/>
      <c r="D193" s="123"/>
      <c r="E193" s="123"/>
      <c r="F193" s="123"/>
      <c r="G193" s="123"/>
      <c r="H193" s="32"/>
    </row>
    <row r="194" spans="1:8" ht="15" x14ac:dyDescent="0.25">
      <c r="A194" s="123"/>
      <c r="B194" s="123"/>
      <c r="C194" s="123"/>
      <c r="D194" s="123"/>
      <c r="E194" s="123"/>
      <c r="F194" s="123"/>
      <c r="G194" s="123"/>
      <c r="H194" s="32"/>
    </row>
    <row r="195" spans="1:8" ht="15" x14ac:dyDescent="0.25">
      <c r="A195" s="123"/>
      <c r="B195" s="123"/>
      <c r="C195" s="123"/>
      <c r="D195" s="123"/>
      <c r="E195" s="123"/>
      <c r="F195" s="123"/>
      <c r="G195" s="123"/>
      <c r="H195" s="32"/>
    </row>
    <row r="196" spans="1:8" ht="15" x14ac:dyDescent="0.25">
      <c r="A196" s="123"/>
      <c r="B196" s="123"/>
      <c r="C196" s="123"/>
      <c r="D196" s="123"/>
      <c r="E196" s="123"/>
      <c r="F196" s="123"/>
      <c r="G196" s="123"/>
      <c r="H196" s="32"/>
    </row>
    <row r="197" spans="1:8" ht="15" x14ac:dyDescent="0.25">
      <c r="A197" s="123"/>
      <c r="B197" s="123"/>
      <c r="C197" s="123"/>
      <c r="D197" s="123"/>
      <c r="E197" s="123"/>
      <c r="F197" s="123"/>
      <c r="G197" s="123"/>
      <c r="H197" s="32"/>
    </row>
    <row r="198" spans="1:8" ht="15" x14ac:dyDescent="0.25">
      <c r="A198" s="123"/>
      <c r="B198" s="123"/>
      <c r="C198" s="123"/>
      <c r="D198" s="123"/>
      <c r="E198" s="123"/>
      <c r="F198" s="123"/>
      <c r="G198" s="123"/>
      <c r="H198" s="32"/>
    </row>
    <row r="199" spans="1:8" ht="15" x14ac:dyDescent="0.25">
      <c r="A199" s="123"/>
      <c r="B199" s="123"/>
      <c r="C199" s="123"/>
      <c r="D199" s="123"/>
      <c r="E199" s="123"/>
      <c r="F199" s="123"/>
      <c r="G199" s="123"/>
      <c r="H199" s="32"/>
    </row>
    <row r="200" spans="1:8" ht="15" x14ac:dyDescent="0.25">
      <c r="A200" s="123"/>
      <c r="B200" s="123"/>
      <c r="C200" s="123"/>
      <c r="D200" s="123"/>
      <c r="E200" s="123"/>
      <c r="F200" s="123"/>
      <c r="G200" s="123"/>
      <c r="H200" s="32"/>
    </row>
    <row r="201" spans="1:8" ht="15" x14ac:dyDescent="0.25">
      <c r="A201" s="123"/>
      <c r="B201" s="123"/>
      <c r="C201" s="123"/>
      <c r="D201" s="123"/>
      <c r="E201" s="123"/>
      <c r="F201" s="123"/>
      <c r="G201" s="123"/>
      <c r="H201" s="32"/>
    </row>
    <row r="202" spans="1:8" ht="15" x14ac:dyDescent="0.25">
      <c r="A202" s="123"/>
      <c r="B202" s="123"/>
      <c r="C202" s="123"/>
      <c r="D202" s="123"/>
      <c r="E202" s="123"/>
      <c r="F202" s="123"/>
      <c r="G202" s="123"/>
      <c r="H202" s="32"/>
    </row>
    <row r="203" spans="1:8" ht="15" x14ac:dyDescent="0.25">
      <c r="A203" s="123"/>
      <c r="B203" s="123"/>
      <c r="C203" s="123"/>
      <c r="D203" s="123"/>
      <c r="E203" s="123"/>
      <c r="F203" s="123"/>
      <c r="G203" s="123"/>
      <c r="H203" s="32"/>
    </row>
    <row r="204" spans="1:8" ht="15" x14ac:dyDescent="0.25">
      <c r="A204" s="123"/>
      <c r="B204" s="123"/>
      <c r="C204" s="123"/>
      <c r="D204" s="123"/>
      <c r="E204" s="123"/>
      <c r="F204" s="123"/>
      <c r="G204" s="123"/>
      <c r="H204" s="32"/>
    </row>
    <row r="205" spans="1:8" ht="15" x14ac:dyDescent="0.25">
      <c r="A205" s="123"/>
      <c r="B205" s="123"/>
      <c r="C205" s="123"/>
      <c r="D205" s="123"/>
      <c r="E205" s="123"/>
      <c r="F205" s="123"/>
      <c r="G205" s="123"/>
      <c r="H205" s="32"/>
    </row>
    <row r="206" spans="1:8" ht="15" x14ac:dyDescent="0.25">
      <c r="A206" s="123"/>
      <c r="B206" s="123"/>
      <c r="C206" s="123"/>
      <c r="D206" s="123"/>
      <c r="E206" s="123"/>
      <c r="F206" s="123"/>
      <c r="G206" s="123"/>
      <c r="H206" s="32"/>
    </row>
    <row r="207" spans="1:8" ht="15" x14ac:dyDescent="0.25">
      <c r="A207" s="123"/>
      <c r="B207" s="123"/>
      <c r="C207" s="123"/>
      <c r="D207" s="123"/>
      <c r="E207" s="123"/>
      <c r="F207" s="123"/>
      <c r="G207" s="123"/>
      <c r="H207" s="32"/>
    </row>
    <row r="208" spans="1:8" ht="15" x14ac:dyDescent="0.25">
      <c r="A208" s="123"/>
      <c r="B208" s="123"/>
      <c r="C208" s="123"/>
      <c r="D208" s="123"/>
      <c r="E208" s="123"/>
      <c r="F208" s="123"/>
      <c r="G208" s="123"/>
      <c r="H208" s="32"/>
    </row>
    <row r="209" spans="1:8" ht="15" x14ac:dyDescent="0.25">
      <c r="A209" s="123"/>
      <c r="B209" s="123"/>
      <c r="C209" s="123"/>
      <c r="D209" s="123"/>
      <c r="E209" s="123"/>
      <c r="F209" s="123"/>
      <c r="G209" s="123"/>
      <c r="H209" s="32"/>
    </row>
    <row r="210" spans="1:8" ht="15" x14ac:dyDescent="0.25">
      <c r="A210" s="123"/>
      <c r="B210" s="123"/>
      <c r="C210" s="123"/>
      <c r="D210" s="123"/>
      <c r="E210" s="123"/>
      <c r="F210" s="123"/>
      <c r="G210" s="123"/>
      <c r="H210" s="32"/>
    </row>
    <row r="211" spans="1:8" ht="15" x14ac:dyDescent="0.25">
      <c r="A211" s="123"/>
      <c r="B211" s="123"/>
      <c r="C211" s="123"/>
      <c r="D211" s="123"/>
      <c r="E211" s="123"/>
      <c r="F211" s="123"/>
      <c r="G211" s="123"/>
      <c r="H211" s="32"/>
    </row>
    <row r="212" spans="1:8" ht="15" x14ac:dyDescent="0.25">
      <c r="A212" s="123"/>
      <c r="B212" s="123"/>
      <c r="C212" s="123"/>
      <c r="D212" s="123"/>
      <c r="E212" s="123"/>
      <c r="F212" s="123"/>
      <c r="G212" s="123"/>
      <c r="H212" s="32"/>
    </row>
    <row r="213" spans="1:8" ht="15" x14ac:dyDescent="0.25">
      <c r="A213" s="123"/>
      <c r="B213" s="123"/>
      <c r="C213" s="123"/>
      <c r="D213" s="123"/>
      <c r="E213" s="123"/>
      <c r="F213" s="123"/>
      <c r="G213" s="123"/>
      <c r="H213" s="32"/>
    </row>
    <row r="214" spans="1:8" ht="15" x14ac:dyDescent="0.25">
      <c r="A214" s="123"/>
      <c r="B214" s="123"/>
      <c r="C214" s="123"/>
      <c r="D214" s="123"/>
      <c r="E214" s="123"/>
      <c r="F214" s="123"/>
      <c r="G214" s="123"/>
      <c r="H214" s="32"/>
    </row>
    <row r="215" spans="1:8" ht="15" x14ac:dyDescent="0.25">
      <c r="A215" s="123"/>
      <c r="B215" s="123"/>
      <c r="C215" s="123"/>
      <c r="D215" s="123"/>
      <c r="E215" s="123"/>
      <c r="F215" s="123"/>
      <c r="G215" s="123"/>
      <c r="H215" s="32"/>
    </row>
    <row r="216" spans="1:8" ht="15" x14ac:dyDescent="0.25">
      <c r="A216" s="123"/>
      <c r="B216" s="123"/>
      <c r="C216" s="123"/>
      <c r="D216" s="123"/>
      <c r="E216" s="123"/>
      <c r="F216" s="123"/>
      <c r="G216" s="123"/>
      <c r="H216" s="32"/>
    </row>
    <row r="217" spans="1:8" ht="15" x14ac:dyDescent="0.25">
      <c r="A217" s="123"/>
      <c r="B217" s="123"/>
      <c r="C217" s="123"/>
      <c r="D217" s="123"/>
      <c r="E217" s="123"/>
      <c r="F217" s="123"/>
      <c r="G217" s="123"/>
      <c r="H217" s="32"/>
    </row>
    <row r="218" spans="1:8" ht="15" x14ac:dyDescent="0.25">
      <c r="A218" s="123"/>
      <c r="B218" s="123"/>
      <c r="C218" s="123"/>
      <c r="D218" s="123"/>
      <c r="E218" s="123"/>
      <c r="F218" s="123"/>
      <c r="G218" s="123"/>
      <c r="H218" s="32"/>
    </row>
    <row r="219" spans="1:8" ht="15" x14ac:dyDescent="0.25">
      <c r="A219" s="123"/>
      <c r="B219" s="123"/>
      <c r="C219" s="123"/>
      <c r="D219" s="123"/>
      <c r="E219" s="123"/>
      <c r="F219" s="123"/>
      <c r="G219" s="123"/>
      <c r="H219" s="32"/>
    </row>
    <row r="220" spans="1:8" ht="15" x14ac:dyDescent="0.25">
      <c r="A220" s="123"/>
      <c r="B220" s="123"/>
      <c r="C220" s="123"/>
      <c r="D220" s="123"/>
      <c r="E220" s="123"/>
      <c r="F220" s="123"/>
      <c r="G220" s="123"/>
      <c r="H220" s="32"/>
    </row>
    <row r="221" spans="1:8" ht="15" x14ac:dyDescent="0.25">
      <c r="A221" s="123"/>
      <c r="B221" s="123"/>
      <c r="C221" s="123"/>
      <c r="D221" s="123"/>
      <c r="E221" s="123"/>
      <c r="F221" s="123"/>
      <c r="G221" s="123"/>
      <c r="H221" s="32"/>
    </row>
    <row r="222" spans="1:8" ht="15" x14ac:dyDescent="0.25">
      <c r="A222" s="123"/>
      <c r="B222" s="123"/>
      <c r="C222" s="123"/>
      <c r="D222" s="123"/>
      <c r="E222" s="123"/>
      <c r="F222" s="123"/>
      <c r="G222" s="123"/>
      <c r="H222" s="32"/>
    </row>
    <row r="223" spans="1:8" ht="15" x14ac:dyDescent="0.25">
      <c r="A223" s="123"/>
      <c r="B223" s="123"/>
      <c r="C223" s="123"/>
      <c r="D223" s="123"/>
      <c r="E223" s="123"/>
      <c r="F223" s="123"/>
      <c r="G223" s="123"/>
      <c r="H223" s="32"/>
    </row>
    <row r="224" spans="1:8" ht="15" x14ac:dyDescent="0.25">
      <c r="A224" s="123"/>
      <c r="B224" s="123"/>
      <c r="C224" s="123"/>
      <c r="D224" s="123"/>
      <c r="E224" s="123"/>
      <c r="F224" s="123"/>
      <c r="G224" s="123"/>
      <c r="H224" s="32"/>
    </row>
    <row r="225" spans="1:8" ht="15" x14ac:dyDescent="0.25">
      <c r="A225" s="123"/>
      <c r="B225" s="123"/>
      <c r="C225" s="123"/>
      <c r="D225" s="123"/>
      <c r="E225" s="123"/>
      <c r="F225" s="123"/>
      <c r="G225" s="123"/>
      <c r="H225" s="32"/>
    </row>
    <row r="226" spans="1:8" ht="15" x14ac:dyDescent="0.25">
      <c r="A226" s="123"/>
      <c r="B226" s="123"/>
      <c r="C226" s="123"/>
      <c r="D226" s="123"/>
      <c r="E226" s="123"/>
      <c r="F226" s="123"/>
      <c r="G226" s="123"/>
      <c r="H226" s="32"/>
    </row>
    <row r="227" spans="1:8" ht="15" x14ac:dyDescent="0.25">
      <c r="A227" s="123"/>
      <c r="B227" s="123"/>
      <c r="C227" s="123"/>
      <c r="D227" s="123"/>
      <c r="E227" s="123"/>
      <c r="F227" s="123"/>
      <c r="G227" s="123"/>
      <c r="H227" s="32"/>
    </row>
    <row r="228" spans="1:8" ht="15" x14ac:dyDescent="0.25">
      <c r="A228" s="123"/>
      <c r="B228" s="123"/>
      <c r="C228" s="123"/>
      <c r="D228" s="123"/>
      <c r="E228" s="123"/>
      <c r="F228" s="123"/>
      <c r="G228" s="123"/>
      <c r="H228" s="32"/>
    </row>
    <row r="229" spans="1:8" ht="15" x14ac:dyDescent="0.25">
      <c r="A229" s="123"/>
      <c r="B229" s="123"/>
      <c r="C229" s="123"/>
      <c r="D229" s="123"/>
      <c r="E229" s="123"/>
      <c r="F229" s="123"/>
      <c r="G229" s="123"/>
      <c r="H229" s="32"/>
    </row>
    <row r="230" spans="1:8" ht="15" x14ac:dyDescent="0.25">
      <c r="A230" s="123"/>
      <c r="B230" s="123"/>
      <c r="C230" s="123"/>
      <c r="D230" s="123"/>
      <c r="E230" s="123"/>
      <c r="F230" s="123"/>
      <c r="G230" s="123"/>
      <c r="H230" s="32"/>
    </row>
    <row r="231" spans="1:8" ht="15" x14ac:dyDescent="0.25">
      <c r="A231" s="123"/>
      <c r="B231" s="123"/>
      <c r="C231" s="123"/>
      <c r="D231" s="123"/>
      <c r="E231" s="123"/>
      <c r="F231" s="123"/>
      <c r="G231" s="123"/>
      <c r="H231" s="32"/>
    </row>
    <row r="232" spans="1:8" ht="15" x14ac:dyDescent="0.25">
      <c r="A232" s="123"/>
      <c r="B232" s="123"/>
      <c r="C232" s="123"/>
      <c r="D232" s="123"/>
      <c r="E232" s="123"/>
      <c r="F232" s="123"/>
      <c r="G232" s="123"/>
      <c r="H232" s="32"/>
    </row>
    <row r="233" spans="1:8" ht="15" x14ac:dyDescent="0.25">
      <c r="A233" s="123"/>
      <c r="B233" s="123"/>
      <c r="C233" s="123"/>
      <c r="D233" s="123"/>
      <c r="E233" s="123"/>
      <c r="F233" s="123"/>
      <c r="G233" s="123"/>
      <c r="H233" s="32"/>
    </row>
    <row r="234" spans="1:8" ht="15" x14ac:dyDescent="0.25">
      <c r="A234" s="123"/>
      <c r="B234" s="123"/>
      <c r="C234" s="123"/>
      <c r="D234" s="123"/>
      <c r="E234" s="123"/>
      <c r="F234" s="123"/>
      <c r="G234" s="123"/>
      <c r="H234" s="32"/>
    </row>
    <row r="235" spans="1:8" ht="15" x14ac:dyDescent="0.25">
      <c r="A235" s="123"/>
      <c r="B235" s="123"/>
      <c r="C235" s="123"/>
      <c r="D235" s="123"/>
      <c r="E235" s="123"/>
      <c r="F235" s="123"/>
      <c r="G235" s="123"/>
      <c r="H235" s="32"/>
    </row>
    <row r="236" spans="1:8" ht="15" x14ac:dyDescent="0.25">
      <c r="A236" s="123"/>
      <c r="B236" s="123"/>
      <c r="C236" s="123"/>
      <c r="D236" s="123"/>
      <c r="E236" s="123"/>
      <c r="F236" s="123"/>
      <c r="G236" s="123"/>
      <c r="H236" s="32"/>
    </row>
    <row r="237" spans="1:8" ht="15" x14ac:dyDescent="0.25">
      <c r="A237" s="123"/>
      <c r="B237" s="123"/>
      <c r="C237" s="123"/>
      <c r="D237" s="123"/>
      <c r="E237" s="123"/>
      <c r="F237" s="123"/>
      <c r="G237" s="123"/>
      <c r="H237" s="32"/>
    </row>
    <row r="238" spans="1:8" ht="15" x14ac:dyDescent="0.25">
      <c r="A238" s="123"/>
      <c r="B238" s="123"/>
      <c r="C238" s="123"/>
      <c r="D238" s="123"/>
      <c r="E238" s="123"/>
      <c r="F238" s="123"/>
      <c r="G238" s="123"/>
      <c r="H238" s="32"/>
    </row>
    <row r="239" spans="1:8" ht="15" x14ac:dyDescent="0.25">
      <c r="A239" s="123"/>
      <c r="B239" s="123"/>
      <c r="C239" s="123"/>
      <c r="D239" s="123"/>
      <c r="E239" s="123"/>
      <c r="F239" s="123"/>
      <c r="G239" s="123"/>
      <c r="H239" s="32"/>
    </row>
    <row r="240" spans="1:8" ht="15" x14ac:dyDescent="0.25">
      <c r="A240" s="123"/>
      <c r="B240" s="123"/>
      <c r="C240" s="123"/>
      <c r="D240" s="123"/>
      <c r="E240" s="123"/>
      <c r="F240" s="123"/>
      <c r="G240" s="123"/>
      <c r="H240" s="32"/>
    </row>
    <row r="241" spans="1:8" ht="15" x14ac:dyDescent="0.25">
      <c r="A241" s="123"/>
      <c r="B241" s="123"/>
      <c r="C241" s="123"/>
      <c r="D241" s="123"/>
      <c r="E241" s="123"/>
      <c r="F241" s="123"/>
      <c r="G241" s="123"/>
      <c r="H241" s="32"/>
    </row>
    <row r="242" spans="1:8" ht="15" x14ac:dyDescent="0.25">
      <c r="A242" s="123"/>
      <c r="B242" s="123"/>
      <c r="C242" s="123"/>
      <c r="D242" s="123"/>
      <c r="E242" s="123"/>
      <c r="F242" s="123"/>
      <c r="G242" s="123"/>
      <c r="H242" s="32"/>
    </row>
    <row r="243" spans="1:8" ht="15" x14ac:dyDescent="0.25">
      <c r="A243" s="123"/>
      <c r="B243" s="123"/>
      <c r="C243" s="123"/>
      <c r="D243" s="123"/>
      <c r="E243" s="123"/>
      <c r="F243" s="123"/>
      <c r="G243" s="123"/>
      <c r="H243" s="32"/>
    </row>
    <row r="244" spans="1:8" ht="15" x14ac:dyDescent="0.25">
      <c r="A244" s="123"/>
      <c r="B244" s="123"/>
      <c r="C244" s="123"/>
      <c r="D244" s="123"/>
      <c r="E244" s="123"/>
      <c r="F244" s="123"/>
      <c r="G244" s="123"/>
      <c r="H244" s="32"/>
    </row>
    <row r="245" spans="1:8" ht="15" x14ac:dyDescent="0.25">
      <c r="A245" s="123"/>
      <c r="B245" s="123"/>
      <c r="C245" s="123"/>
      <c r="D245" s="123"/>
      <c r="E245" s="123"/>
      <c r="F245" s="123"/>
      <c r="G245" s="123"/>
      <c r="H245" s="32"/>
    </row>
    <row r="246" spans="1:8" ht="15" x14ac:dyDescent="0.25">
      <c r="A246" s="123"/>
      <c r="B246" s="123"/>
      <c r="C246" s="123"/>
      <c r="D246" s="123"/>
      <c r="E246" s="123"/>
      <c r="F246" s="123"/>
      <c r="G246" s="123"/>
      <c r="H246" s="32"/>
    </row>
    <row r="247" spans="1:8" ht="15" x14ac:dyDescent="0.25">
      <c r="A247" s="123"/>
      <c r="B247" s="123"/>
      <c r="C247" s="123"/>
      <c r="D247" s="123"/>
      <c r="E247" s="123"/>
      <c r="F247" s="123"/>
      <c r="G247" s="123"/>
      <c r="H247" s="32"/>
    </row>
    <row r="248" spans="1:8" ht="15" x14ac:dyDescent="0.25">
      <c r="A248" s="123"/>
      <c r="B248" s="123"/>
      <c r="C248" s="123"/>
      <c r="D248" s="123"/>
      <c r="E248" s="123"/>
      <c r="F248" s="123"/>
      <c r="G248" s="123"/>
      <c r="H248" s="32"/>
    </row>
    <row r="249" spans="1:8" ht="15" x14ac:dyDescent="0.25">
      <c r="A249" s="123"/>
      <c r="B249" s="123"/>
      <c r="C249" s="123"/>
      <c r="D249" s="123"/>
      <c r="E249" s="123"/>
      <c r="F249" s="123"/>
      <c r="G249" s="123"/>
      <c r="H249" s="32"/>
    </row>
    <row r="250" spans="1:8" ht="15" x14ac:dyDescent="0.25">
      <c r="A250" s="123"/>
      <c r="B250" s="123"/>
      <c r="C250" s="123"/>
      <c r="D250" s="123"/>
      <c r="E250" s="123"/>
      <c r="F250" s="123"/>
      <c r="G250" s="123"/>
      <c r="H250" s="32"/>
    </row>
    <row r="251" spans="1:8" ht="15" x14ac:dyDescent="0.25">
      <c r="A251" s="123"/>
      <c r="B251" s="123"/>
      <c r="C251" s="123"/>
      <c r="D251" s="123"/>
      <c r="E251" s="123"/>
      <c r="F251" s="123"/>
      <c r="G251" s="123"/>
      <c r="H251" s="32"/>
    </row>
    <row r="252" spans="1:8" ht="15" x14ac:dyDescent="0.25">
      <c r="A252" s="123"/>
      <c r="B252" s="123"/>
      <c r="C252" s="123"/>
      <c r="D252" s="123"/>
      <c r="E252" s="123"/>
      <c r="F252" s="123"/>
      <c r="G252" s="123"/>
      <c r="H252" s="32"/>
    </row>
    <row r="253" spans="1:8" ht="15" x14ac:dyDescent="0.25">
      <c r="A253" s="123"/>
      <c r="B253" s="123"/>
      <c r="C253" s="123"/>
      <c r="D253" s="123"/>
      <c r="E253" s="123"/>
      <c r="F253" s="123"/>
      <c r="G253" s="123"/>
      <c r="H253" s="32"/>
    </row>
    <row r="254" spans="1:8" ht="15" x14ac:dyDescent="0.25">
      <c r="A254" s="123"/>
      <c r="B254" s="123"/>
      <c r="C254" s="123"/>
      <c r="D254" s="123"/>
      <c r="E254" s="123"/>
      <c r="F254" s="123"/>
      <c r="G254" s="123"/>
      <c r="H254" s="32"/>
    </row>
    <row r="255" spans="1:8" ht="15" x14ac:dyDescent="0.25">
      <c r="A255" s="21"/>
      <c r="B255" s="21"/>
      <c r="C255" s="21"/>
      <c r="D255" s="21"/>
      <c r="E255" s="21"/>
      <c r="F255" s="21"/>
      <c r="G255" s="21"/>
      <c r="H255" s="32"/>
    </row>
    <row r="256" spans="1:8" ht="15" x14ac:dyDescent="0.25">
      <c r="A256" s="21"/>
      <c r="B256" s="21"/>
      <c r="C256" s="21"/>
      <c r="D256" s="21"/>
      <c r="E256" s="21"/>
      <c r="F256" s="21"/>
      <c r="G256" s="21"/>
      <c r="H256" s="32"/>
    </row>
    <row r="257" spans="1:8" ht="15" x14ac:dyDescent="0.25">
      <c r="A257" s="21"/>
      <c r="B257" s="21"/>
      <c r="C257" s="21"/>
      <c r="D257" s="21"/>
      <c r="E257" s="21"/>
      <c r="F257" s="21"/>
      <c r="G257" s="21"/>
      <c r="H257" s="32"/>
    </row>
    <row r="258" spans="1:8" ht="15" x14ac:dyDescent="0.25">
      <c r="A258" s="21"/>
      <c r="B258" s="21"/>
      <c r="C258" s="21"/>
      <c r="D258" s="21"/>
      <c r="E258" s="21"/>
      <c r="F258" s="21"/>
      <c r="G258" s="21"/>
      <c r="H258" s="32"/>
    </row>
    <row r="259" spans="1:8" ht="15" x14ac:dyDescent="0.25">
      <c r="A259" s="21"/>
      <c r="B259" s="21"/>
      <c r="C259" s="21"/>
      <c r="D259" s="21"/>
      <c r="E259" s="21"/>
      <c r="F259" s="21"/>
      <c r="G259" s="21"/>
      <c r="H259" s="32"/>
    </row>
    <row r="260" spans="1:8" ht="15" x14ac:dyDescent="0.25">
      <c r="A260" s="21"/>
      <c r="B260" s="21"/>
      <c r="C260" s="21"/>
      <c r="D260" s="21"/>
      <c r="E260" s="21"/>
      <c r="F260" s="21"/>
      <c r="G260" s="21"/>
      <c r="H260" s="32"/>
    </row>
    <row r="261" spans="1:8" ht="15" x14ac:dyDescent="0.25">
      <c r="A261" s="21"/>
      <c r="B261" s="21"/>
      <c r="C261" s="21"/>
      <c r="D261" s="21"/>
      <c r="E261" s="21"/>
      <c r="F261" s="21"/>
      <c r="G261" s="21"/>
      <c r="H261" s="32"/>
    </row>
    <row r="262" spans="1:8" ht="15" x14ac:dyDescent="0.25">
      <c r="A262" s="21"/>
      <c r="B262" s="21"/>
      <c r="C262" s="21"/>
      <c r="D262" s="21"/>
      <c r="E262" s="21"/>
      <c r="F262" s="21"/>
      <c r="G262" s="21"/>
      <c r="H262" s="32"/>
    </row>
    <row r="263" spans="1:8" ht="15" x14ac:dyDescent="0.25">
      <c r="A263" s="21"/>
      <c r="B263" s="21"/>
      <c r="C263" s="21"/>
      <c r="D263" s="21"/>
      <c r="E263" s="21"/>
      <c r="F263" s="21"/>
      <c r="G263" s="21"/>
      <c r="H263" s="32"/>
    </row>
    <row r="264" spans="1:8" ht="15" x14ac:dyDescent="0.25">
      <c r="A264" s="21"/>
      <c r="B264" s="21"/>
      <c r="C264" s="21"/>
      <c r="D264" s="21"/>
      <c r="E264" s="21"/>
      <c r="F264" s="21"/>
      <c r="G264" s="21"/>
      <c r="H264" s="32"/>
    </row>
    <row r="265" spans="1:8" ht="15" x14ac:dyDescent="0.25">
      <c r="A265" s="21"/>
      <c r="B265" s="21"/>
      <c r="C265" s="21"/>
      <c r="D265" s="21"/>
      <c r="E265" s="21"/>
      <c r="F265" s="21"/>
      <c r="G265" s="21"/>
      <c r="H265" s="32"/>
    </row>
    <row r="266" spans="1:8" ht="15" x14ac:dyDescent="0.25">
      <c r="A266" s="21"/>
      <c r="B266" s="21"/>
      <c r="C266" s="21"/>
      <c r="D266" s="21"/>
      <c r="E266" s="21"/>
      <c r="F266" s="21"/>
      <c r="G266" s="21"/>
      <c r="H266" s="32"/>
    </row>
    <row r="267" spans="1:8" ht="15" x14ac:dyDescent="0.25">
      <c r="A267" s="21"/>
      <c r="B267" s="21"/>
      <c r="C267" s="21"/>
      <c r="D267" s="21"/>
      <c r="E267" s="21"/>
      <c r="F267" s="21"/>
      <c r="G267" s="21"/>
      <c r="H267" s="32"/>
    </row>
    <row r="268" spans="1:8" ht="15" x14ac:dyDescent="0.25">
      <c r="A268" s="21"/>
      <c r="B268" s="21"/>
      <c r="C268" s="21"/>
      <c r="D268" s="21"/>
      <c r="E268" s="21"/>
      <c r="F268" s="21"/>
      <c r="G268" s="21"/>
      <c r="H268" s="32"/>
    </row>
    <row r="269" spans="1:8" ht="15" x14ac:dyDescent="0.25">
      <c r="A269" s="21"/>
      <c r="B269" s="21"/>
      <c r="C269" s="21"/>
      <c r="D269" s="21"/>
      <c r="E269" s="21"/>
      <c r="F269" s="21"/>
      <c r="G269" s="21"/>
      <c r="H269" s="32"/>
    </row>
    <row r="270" spans="1:8" ht="15" x14ac:dyDescent="0.25">
      <c r="A270" s="21"/>
      <c r="B270" s="21"/>
      <c r="C270" s="21"/>
      <c r="D270" s="21"/>
      <c r="E270" s="21"/>
      <c r="F270" s="21"/>
      <c r="G270" s="21"/>
      <c r="H270" s="32"/>
    </row>
    <row r="271" spans="1:8" ht="15" x14ac:dyDescent="0.25">
      <c r="A271" s="21"/>
      <c r="B271" s="21"/>
      <c r="C271" s="21"/>
      <c r="D271" s="21"/>
      <c r="E271" s="21"/>
      <c r="F271" s="21"/>
      <c r="G271" s="21"/>
      <c r="H271" s="32"/>
    </row>
    <row r="272" spans="1:8" ht="15" x14ac:dyDescent="0.25">
      <c r="A272" s="21"/>
      <c r="B272" s="21"/>
      <c r="C272" s="21"/>
      <c r="D272" s="21"/>
      <c r="E272" s="21"/>
      <c r="F272" s="21"/>
      <c r="G272" s="21"/>
      <c r="H272" s="32"/>
    </row>
    <row r="273" spans="1:8" ht="15" x14ac:dyDescent="0.25">
      <c r="A273" s="21"/>
      <c r="B273" s="21"/>
      <c r="C273" s="21"/>
      <c r="D273" s="21"/>
      <c r="E273" s="21"/>
      <c r="F273" s="21"/>
      <c r="G273" s="21"/>
      <c r="H273" s="32"/>
    </row>
    <row r="274" spans="1:8" ht="15" x14ac:dyDescent="0.25">
      <c r="A274" s="21"/>
      <c r="B274" s="21"/>
      <c r="C274" s="21"/>
      <c r="D274" s="21"/>
      <c r="E274" s="21"/>
      <c r="F274" s="21"/>
      <c r="G274" s="21"/>
      <c r="H274" s="32"/>
    </row>
    <row r="275" spans="1:8" ht="15" x14ac:dyDescent="0.25">
      <c r="A275" s="21"/>
      <c r="B275" s="21"/>
      <c r="C275" s="21"/>
      <c r="D275" s="21"/>
      <c r="E275" s="21"/>
      <c r="F275" s="21"/>
      <c r="G275" s="21"/>
      <c r="H275" s="32"/>
    </row>
    <row r="276" spans="1:8" ht="15" x14ac:dyDescent="0.25">
      <c r="A276" s="21"/>
      <c r="B276" s="21"/>
      <c r="C276" s="21"/>
      <c r="D276" s="21"/>
      <c r="E276" s="21"/>
      <c r="F276" s="21"/>
      <c r="G276" s="21"/>
      <c r="H276" s="32"/>
    </row>
    <row r="277" spans="1:8" ht="15" x14ac:dyDescent="0.25">
      <c r="A277" s="21"/>
      <c r="B277" s="21"/>
      <c r="C277" s="21"/>
      <c r="D277" s="21"/>
      <c r="E277" s="21"/>
      <c r="F277" s="21"/>
      <c r="G277" s="21"/>
      <c r="H277" s="32"/>
    </row>
    <row r="278" spans="1:8" ht="15" x14ac:dyDescent="0.25">
      <c r="A278" s="21"/>
      <c r="B278" s="21"/>
      <c r="C278" s="21"/>
      <c r="D278" s="21"/>
      <c r="E278" s="21"/>
      <c r="F278" s="21"/>
      <c r="G278" s="21"/>
      <c r="H278" s="32"/>
    </row>
    <row r="279" spans="1:8" ht="15" x14ac:dyDescent="0.25">
      <c r="A279" s="21"/>
      <c r="B279" s="21"/>
      <c r="C279" s="21"/>
      <c r="D279" s="21"/>
      <c r="E279" s="21"/>
      <c r="F279" s="21"/>
      <c r="G279" s="21"/>
      <c r="H279" s="32"/>
    </row>
    <row r="280" spans="1:8" ht="15" x14ac:dyDescent="0.25">
      <c r="A280" s="21"/>
      <c r="B280" s="21"/>
      <c r="C280" s="21"/>
      <c r="D280" s="21"/>
      <c r="E280" s="21"/>
      <c r="F280" s="21"/>
      <c r="G280" s="21"/>
      <c r="H280" s="32"/>
    </row>
    <row r="281" spans="1:8" ht="15" x14ac:dyDescent="0.25">
      <c r="A281" s="21"/>
      <c r="B281" s="21"/>
      <c r="C281" s="21"/>
      <c r="D281" s="21"/>
      <c r="E281" s="21"/>
      <c r="F281" s="21"/>
      <c r="G281" s="21"/>
      <c r="H281" s="32"/>
    </row>
    <row r="282" spans="1:8" ht="15" x14ac:dyDescent="0.25">
      <c r="A282" s="21"/>
      <c r="B282" s="21"/>
      <c r="C282" s="21"/>
      <c r="D282" s="21"/>
      <c r="E282" s="21"/>
      <c r="F282" s="21"/>
      <c r="G282" s="21"/>
      <c r="H282" s="32"/>
    </row>
    <row r="283" spans="1:8" ht="15" x14ac:dyDescent="0.25">
      <c r="A283" s="21"/>
      <c r="B283" s="21"/>
      <c r="C283" s="21"/>
      <c r="D283" s="21"/>
      <c r="E283" s="21"/>
      <c r="F283" s="21"/>
      <c r="G283" s="21"/>
      <c r="H283" s="32"/>
    </row>
    <row r="284" spans="1:8" ht="15" x14ac:dyDescent="0.25">
      <c r="A284" s="21"/>
      <c r="B284" s="21"/>
      <c r="C284" s="21"/>
      <c r="D284" s="21"/>
      <c r="E284" s="21"/>
      <c r="F284" s="21"/>
      <c r="G284" s="21"/>
      <c r="H284" s="32"/>
    </row>
    <row r="285" spans="1:8" ht="15" x14ac:dyDescent="0.25">
      <c r="A285" s="21"/>
      <c r="B285" s="21"/>
      <c r="C285" s="21"/>
      <c r="D285" s="21"/>
      <c r="E285" s="21"/>
      <c r="F285" s="21"/>
      <c r="G285" s="21"/>
      <c r="H285" s="32"/>
    </row>
    <row r="286" spans="1:8" ht="15" x14ac:dyDescent="0.25">
      <c r="A286" s="21"/>
      <c r="B286" s="21"/>
      <c r="C286" s="21"/>
      <c r="D286" s="21"/>
      <c r="E286" s="21"/>
      <c r="F286" s="21"/>
      <c r="G286" s="21"/>
      <c r="H286" s="32"/>
    </row>
    <row r="287" spans="1:8" ht="15" x14ac:dyDescent="0.25">
      <c r="A287" s="21"/>
      <c r="B287" s="21"/>
      <c r="C287" s="21"/>
      <c r="D287" s="21"/>
      <c r="E287" s="21"/>
      <c r="F287" s="21"/>
      <c r="G287" s="21"/>
      <c r="H287" s="32"/>
    </row>
    <row r="288" spans="1:8" ht="15" x14ac:dyDescent="0.25">
      <c r="A288" s="21"/>
      <c r="B288" s="21"/>
      <c r="C288" s="21"/>
      <c r="D288" s="21"/>
      <c r="E288" s="21"/>
      <c r="F288" s="21"/>
      <c r="G288" s="21"/>
      <c r="H288" s="32"/>
    </row>
    <row r="289" spans="1:8" ht="15" x14ac:dyDescent="0.25">
      <c r="A289" s="21"/>
      <c r="B289" s="21"/>
      <c r="C289" s="21"/>
      <c r="D289" s="21"/>
      <c r="E289" s="21"/>
      <c r="F289" s="21"/>
      <c r="G289" s="21"/>
      <c r="H289" s="32"/>
    </row>
    <row r="290" spans="1:8" ht="15" x14ac:dyDescent="0.25">
      <c r="A290" s="21"/>
      <c r="B290" s="21"/>
      <c r="C290" s="21"/>
      <c r="D290" s="21"/>
      <c r="E290" s="21"/>
      <c r="F290" s="21"/>
      <c r="G290" s="21"/>
      <c r="H290" s="32"/>
    </row>
    <row r="291" spans="1:8" ht="15" x14ac:dyDescent="0.25">
      <c r="A291" s="21"/>
      <c r="B291" s="21"/>
      <c r="C291" s="21"/>
      <c r="D291" s="21"/>
      <c r="E291" s="21"/>
      <c r="F291" s="21"/>
      <c r="G291" s="21"/>
      <c r="H291" s="32"/>
    </row>
    <row r="292" spans="1:8" ht="15" x14ac:dyDescent="0.25">
      <c r="A292" s="21"/>
      <c r="B292" s="21"/>
      <c r="C292" s="21"/>
      <c r="D292" s="21"/>
      <c r="E292" s="21"/>
      <c r="F292" s="21"/>
      <c r="G292" s="21"/>
      <c r="H292" s="32"/>
    </row>
    <row r="293" spans="1:8" ht="15" x14ac:dyDescent="0.25">
      <c r="A293" s="21"/>
      <c r="B293" s="21"/>
      <c r="C293" s="21"/>
      <c r="D293" s="21"/>
      <c r="E293" s="21"/>
      <c r="F293" s="21"/>
      <c r="G293" s="21"/>
      <c r="H293" s="32"/>
    </row>
    <row r="294" spans="1:8" ht="15" x14ac:dyDescent="0.25">
      <c r="A294" s="21"/>
      <c r="B294" s="21"/>
      <c r="C294" s="21"/>
      <c r="D294" s="21"/>
      <c r="E294" s="21"/>
      <c r="F294" s="21"/>
      <c r="G294" s="21"/>
      <c r="H294" s="32"/>
    </row>
    <row r="295" spans="1:8" ht="15" x14ac:dyDescent="0.25">
      <c r="A295" s="21"/>
      <c r="B295" s="21"/>
      <c r="C295" s="21"/>
      <c r="D295" s="21"/>
      <c r="E295" s="21"/>
      <c r="F295" s="21"/>
      <c r="G295" s="21"/>
      <c r="H295" s="32"/>
    </row>
    <row r="296" spans="1:8" ht="15" x14ac:dyDescent="0.25">
      <c r="A296" s="21"/>
      <c r="B296" s="21"/>
      <c r="C296" s="21"/>
      <c r="D296" s="21"/>
      <c r="E296" s="21"/>
      <c r="F296" s="21"/>
      <c r="G296" s="21"/>
      <c r="H296" s="32"/>
    </row>
    <row r="297" spans="1:8" ht="15" x14ac:dyDescent="0.25">
      <c r="A297" s="21"/>
      <c r="B297" s="21"/>
      <c r="C297" s="21"/>
      <c r="D297" s="21"/>
      <c r="E297" s="21"/>
      <c r="F297" s="21"/>
      <c r="G297" s="21"/>
      <c r="H297" s="32"/>
    </row>
    <row r="298" spans="1:8" ht="15" x14ac:dyDescent="0.25">
      <c r="A298" s="21"/>
      <c r="B298" s="21"/>
      <c r="C298" s="21"/>
      <c r="D298" s="21"/>
      <c r="E298" s="21"/>
      <c r="F298" s="21"/>
      <c r="G298" s="21"/>
      <c r="H298" s="32"/>
    </row>
    <row r="299" spans="1:8" ht="15" x14ac:dyDescent="0.25">
      <c r="A299" s="21"/>
      <c r="B299" s="21"/>
      <c r="C299" s="21"/>
      <c r="D299" s="21"/>
      <c r="E299" s="21"/>
      <c r="F299" s="21"/>
      <c r="G299" s="21"/>
      <c r="H299" s="32"/>
    </row>
    <row r="300" spans="1:8" ht="15" x14ac:dyDescent="0.25">
      <c r="A300" s="21"/>
      <c r="B300" s="21"/>
      <c r="C300" s="21"/>
      <c r="D300" s="21"/>
      <c r="E300" s="21"/>
      <c r="F300" s="21"/>
      <c r="G300" s="21"/>
      <c r="H300" s="32"/>
    </row>
    <row r="301" spans="1:8" ht="15" x14ac:dyDescent="0.25">
      <c r="A301" s="21"/>
      <c r="B301" s="21"/>
      <c r="C301" s="21"/>
      <c r="D301" s="21"/>
      <c r="E301" s="21"/>
      <c r="F301" s="21"/>
      <c r="G301" s="21"/>
      <c r="H301" s="32"/>
    </row>
    <row r="302" spans="1:8" ht="15" x14ac:dyDescent="0.25">
      <c r="A302" s="21"/>
      <c r="B302" s="21"/>
      <c r="C302" s="21"/>
      <c r="D302" s="21"/>
      <c r="E302" s="21"/>
      <c r="F302" s="21"/>
      <c r="G302" s="21"/>
      <c r="H302" s="32"/>
    </row>
    <row r="303" spans="1:8" ht="15" x14ac:dyDescent="0.25">
      <c r="A303" s="21"/>
      <c r="B303" s="21"/>
      <c r="C303" s="21"/>
      <c r="D303" s="21"/>
      <c r="E303" s="21"/>
      <c r="F303" s="21"/>
      <c r="G303" s="21"/>
      <c r="H303" s="32"/>
    </row>
    <row r="304" spans="1:8" ht="15" x14ac:dyDescent="0.25">
      <c r="A304" s="21"/>
      <c r="B304" s="21"/>
      <c r="C304" s="21"/>
      <c r="D304" s="21"/>
      <c r="E304" s="21"/>
      <c r="F304" s="21"/>
      <c r="G304" s="21"/>
      <c r="H304" s="32"/>
    </row>
    <row r="305" spans="1:8" ht="15" x14ac:dyDescent="0.25">
      <c r="A305" s="21"/>
      <c r="B305" s="21"/>
      <c r="C305" s="21"/>
      <c r="D305" s="21"/>
      <c r="E305" s="21"/>
      <c r="F305" s="21"/>
      <c r="G305" s="21"/>
      <c r="H305" s="32"/>
    </row>
    <row r="306" spans="1:8" ht="15" x14ac:dyDescent="0.25">
      <c r="A306" s="21"/>
      <c r="B306" s="21"/>
      <c r="C306" s="21"/>
      <c r="D306" s="21"/>
      <c r="E306" s="21"/>
      <c r="F306" s="21"/>
      <c r="G306" s="21"/>
      <c r="H306" s="32"/>
    </row>
    <row r="307" spans="1:8" ht="15" x14ac:dyDescent="0.25">
      <c r="A307" s="21"/>
      <c r="B307" s="21"/>
      <c r="C307" s="21"/>
      <c r="D307" s="21"/>
      <c r="E307" s="21"/>
      <c r="F307" s="21"/>
      <c r="G307" s="21"/>
      <c r="H307" s="32"/>
    </row>
    <row r="308" spans="1:8" ht="15" x14ac:dyDescent="0.25">
      <c r="A308" s="21"/>
      <c r="B308" s="21"/>
      <c r="C308" s="21"/>
      <c r="D308" s="21"/>
      <c r="E308" s="21"/>
      <c r="F308" s="21"/>
      <c r="G308" s="21"/>
      <c r="H308" s="32"/>
    </row>
    <row r="309" spans="1:8" ht="15" x14ac:dyDescent="0.25">
      <c r="A309" s="21"/>
      <c r="B309" s="21"/>
      <c r="C309" s="21"/>
      <c r="D309" s="21"/>
      <c r="E309" s="21"/>
      <c r="F309" s="21"/>
      <c r="G309" s="21"/>
      <c r="H309" s="32"/>
    </row>
    <row r="310" spans="1:8" ht="15" x14ac:dyDescent="0.25">
      <c r="A310" s="21"/>
      <c r="B310" s="21"/>
      <c r="C310" s="21"/>
      <c r="D310" s="21"/>
      <c r="E310" s="21"/>
      <c r="F310" s="21"/>
      <c r="G310" s="21"/>
      <c r="H310" s="32"/>
    </row>
    <row r="311" spans="1:8" ht="15" x14ac:dyDescent="0.25">
      <c r="A311" s="21"/>
      <c r="B311" s="21"/>
      <c r="C311" s="21"/>
      <c r="D311" s="21"/>
      <c r="E311" s="21"/>
      <c r="F311" s="21"/>
      <c r="G311" s="21"/>
      <c r="H311" s="32"/>
    </row>
    <row r="312" spans="1:8" ht="15" x14ac:dyDescent="0.25">
      <c r="A312" s="21"/>
      <c r="B312" s="21"/>
      <c r="C312" s="21"/>
      <c r="D312" s="21"/>
      <c r="E312" s="21"/>
      <c r="F312" s="21"/>
      <c r="G312" s="21"/>
      <c r="H312" s="32"/>
    </row>
    <row r="313" spans="1:8" ht="15" x14ac:dyDescent="0.25">
      <c r="A313" s="21"/>
      <c r="B313" s="21"/>
      <c r="C313" s="21"/>
      <c r="D313" s="21"/>
      <c r="E313" s="21"/>
      <c r="F313" s="21"/>
      <c r="G313" s="21"/>
      <c r="H313" s="32"/>
    </row>
    <row r="314" spans="1:8" ht="15" x14ac:dyDescent="0.25">
      <c r="A314" s="21"/>
      <c r="B314" s="21"/>
      <c r="C314" s="21"/>
      <c r="D314" s="21"/>
      <c r="E314" s="21"/>
      <c r="F314" s="21"/>
      <c r="G314" s="21"/>
      <c r="H314" s="32"/>
    </row>
    <row r="315" spans="1:8" ht="15" x14ac:dyDescent="0.25">
      <c r="A315" s="21"/>
      <c r="B315" s="21"/>
      <c r="C315" s="21"/>
      <c r="D315" s="21"/>
      <c r="E315" s="21"/>
      <c r="F315" s="21"/>
      <c r="G315" s="21"/>
      <c r="H315" s="32"/>
    </row>
    <row r="316" spans="1:8" ht="15" x14ac:dyDescent="0.25">
      <c r="A316" s="21"/>
      <c r="B316" s="21"/>
      <c r="C316" s="21"/>
      <c r="D316" s="21"/>
      <c r="E316" s="21"/>
      <c r="F316" s="21"/>
      <c r="G316" s="21"/>
      <c r="H316" s="32"/>
    </row>
    <row r="317" spans="1:8" ht="15" x14ac:dyDescent="0.25">
      <c r="A317" s="21"/>
      <c r="B317" s="21"/>
      <c r="C317" s="21"/>
      <c r="D317" s="21"/>
      <c r="E317" s="21"/>
      <c r="F317" s="21"/>
      <c r="G317" s="21"/>
      <c r="H317" s="32"/>
    </row>
    <row r="318" spans="1:8" ht="15" x14ac:dyDescent="0.25">
      <c r="A318" s="21"/>
      <c r="B318" s="21"/>
      <c r="C318" s="21"/>
      <c r="D318" s="21"/>
      <c r="E318" s="21"/>
      <c r="F318" s="21"/>
      <c r="G318" s="21"/>
      <c r="H318" s="32"/>
    </row>
    <row r="319" spans="1:8" ht="15" x14ac:dyDescent="0.25">
      <c r="A319" s="21"/>
      <c r="B319" s="21"/>
      <c r="C319" s="21"/>
      <c r="D319" s="21"/>
      <c r="E319" s="21"/>
      <c r="F319" s="21"/>
      <c r="G319" s="21"/>
      <c r="H319" s="32"/>
    </row>
    <row r="320" spans="1:8" ht="15" x14ac:dyDescent="0.25">
      <c r="A320" s="21"/>
      <c r="B320" s="21"/>
      <c r="C320" s="21"/>
      <c r="D320" s="21"/>
      <c r="E320" s="21"/>
      <c r="F320" s="21"/>
      <c r="G320" s="21"/>
      <c r="H320" s="32"/>
    </row>
    <row r="321" spans="1:8" ht="15" x14ac:dyDescent="0.25">
      <c r="A321" s="21"/>
      <c r="B321" s="21"/>
      <c r="C321" s="21"/>
      <c r="D321" s="21"/>
      <c r="E321" s="21"/>
      <c r="F321" s="21"/>
      <c r="G321" s="21"/>
      <c r="H321" s="32"/>
    </row>
    <row r="322" spans="1:8" ht="15" x14ac:dyDescent="0.25">
      <c r="A322" s="21"/>
      <c r="B322" s="21"/>
      <c r="C322" s="21"/>
      <c r="D322" s="21"/>
      <c r="E322" s="21"/>
      <c r="F322" s="21"/>
      <c r="G322" s="21"/>
      <c r="H322" s="32"/>
    </row>
    <row r="323" spans="1:8" ht="15" x14ac:dyDescent="0.25">
      <c r="A323" s="21"/>
      <c r="B323" s="21"/>
      <c r="C323" s="21"/>
      <c r="D323" s="21"/>
      <c r="E323" s="21"/>
      <c r="F323" s="21"/>
      <c r="G323" s="21"/>
      <c r="H323" s="32"/>
    </row>
    <row r="324" spans="1:8" ht="15" x14ac:dyDescent="0.25">
      <c r="A324" s="21"/>
      <c r="B324" s="21"/>
      <c r="C324" s="21"/>
      <c r="D324" s="21"/>
      <c r="E324" s="21"/>
      <c r="F324" s="21"/>
      <c r="G324" s="21"/>
      <c r="H324" s="32"/>
    </row>
    <row r="325" spans="1:8" ht="15" x14ac:dyDescent="0.25">
      <c r="A325" s="21"/>
      <c r="B325" s="21"/>
      <c r="C325" s="21"/>
      <c r="D325" s="21"/>
      <c r="E325" s="21"/>
      <c r="F325" s="21"/>
      <c r="G325" s="21"/>
      <c r="H325" s="32"/>
    </row>
    <row r="326" spans="1:8" ht="15" x14ac:dyDescent="0.25">
      <c r="A326" s="21"/>
      <c r="B326" s="21"/>
      <c r="C326" s="21"/>
      <c r="D326" s="21"/>
      <c r="E326" s="21"/>
      <c r="F326" s="21"/>
      <c r="G326" s="21"/>
      <c r="H326" s="32"/>
    </row>
    <row r="327" spans="1:8" ht="15" x14ac:dyDescent="0.25">
      <c r="A327" s="21"/>
      <c r="B327" s="21"/>
      <c r="C327" s="21"/>
      <c r="D327" s="21"/>
      <c r="E327" s="21"/>
      <c r="F327" s="21"/>
      <c r="G327" s="21"/>
      <c r="H327" s="32"/>
    </row>
    <row r="328" spans="1:8" ht="15" x14ac:dyDescent="0.25">
      <c r="A328" s="21"/>
      <c r="B328" s="21"/>
      <c r="C328" s="21"/>
      <c r="D328" s="21"/>
      <c r="E328" s="21"/>
      <c r="F328" s="21"/>
      <c r="G328" s="21"/>
      <c r="H328" s="32"/>
    </row>
    <row r="329" spans="1:8" ht="15" x14ac:dyDescent="0.25">
      <c r="A329" s="21"/>
      <c r="B329" s="21"/>
      <c r="C329" s="21"/>
      <c r="D329" s="21"/>
      <c r="E329" s="21"/>
      <c r="F329" s="21"/>
      <c r="G329" s="21"/>
      <c r="H329" s="32"/>
    </row>
    <row r="330" spans="1:8" ht="15" x14ac:dyDescent="0.25">
      <c r="A330" s="21"/>
      <c r="B330" s="21"/>
      <c r="C330" s="21"/>
      <c r="D330" s="21"/>
      <c r="E330" s="21"/>
      <c r="F330" s="21"/>
      <c r="G330" s="21"/>
      <c r="H330" s="32"/>
    </row>
    <row r="331" spans="1:8" ht="15" x14ac:dyDescent="0.25">
      <c r="A331" s="21"/>
      <c r="B331" s="21"/>
      <c r="C331" s="21"/>
      <c r="D331" s="21"/>
      <c r="E331" s="21"/>
      <c r="F331" s="21"/>
      <c r="G331" s="21"/>
      <c r="H331" s="32"/>
    </row>
    <row r="332" spans="1:8" ht="15" x14ac:dyDescent="0.25">
      <c r="A332" s="21"/>
      <c r="B332" s="21"/>
      <c r="C332" s="21"/>
      <c r="D332" s="21"/>
      <c r="E332" s="21"/>
      <c r="F332" s="21"/>
      <c r="G332" s="21"/>
      <c r="H332" s="32"/>
    </row>
    <row r="333" spans="1:8" ht="15" x14ac:dyDescent="0.25">
      <c r="A333" s="21"/>
      <c r="B333" s="21"/>
      <c r="C333" s="21"/>
      <c r="D333" s="21"/>
      <c r="E333" s="21"/>
      <c r="F333" s="21"/>
      <c r="G333" s="21"/>
      <c r="H333" s="32"/>
    </row>
    <row r="334" spans="1:8" ht="15" x14ac:dyDescent="0.25">
      <c r="A334" s="21"/>
      <c r="B334" s="21"/>
      <c r="C334" s="21"/>
      <c r="D334" s="21"/>
      <c r="E334" s="21"/>
      <c r="F334" s="21"/>
      <c r="G334" s="21"/>
      <c r="H334" s="32"/>
    </row>
    <row r="335" spans="1:8" ht="15" x14ac:dyDescent="0.25">
      <c r="A335" s="21"/>
      <c r="B335" s="21"/>
      <c r="C335" s="21"/>
      <c r="D335" s="21"/>
      <c r="E335" s="21"/>
      <c r="F335" s="21"/>
      <c r="G335" s="21"/>
      <c r="H335" s="32"/>
    </row>
    <row r="336" spans="1:8" ht="15" x14ac:dyDescent="0.25">
      <c r="A336" s="21"/>
      <c r="B336" s="21"/>
      <c r="C336" s="21"/>
      <c r="D336" s="21"/>
      <c r="E336" s="21"/>
      <c r="F336" s="21"/>
      <c r="G336" s="21"/>
      <c r="H336" s="32"/>
    </row>
    <row r="337" spans="1:8" ht="15" x14ac:dyDescent="0.25">
      <c r="A337" s="21"/>
      <c r="B337" s="21"/>
      <c r="C337" s="21"/>
      <c r="D337" s="21"/>
      <c r="E337" s="21"/>
      <c r="F337" s="21"/>
      <c r="G337" s="21"/>
      <c r="H337" s="32"/>
    </row>
    <row r="338" spans="1:8" ht="15" x14ac:dyDescent="0.25">
      <c r="A338" s="21"/>
      <c r="B338" s="21"/>
      <c r="C338" s="21"/>
      <c r="D338" s="21"/>
      <c r="E338" s="21"/>
      <c r="F338" s="21"/>
      <c r="G338" s="21"/>
      <c r="H338" s="32"/>
    </row>
    <row r="339" spans="1:8" ht="15" x14ac:dyDescent="0.25">
      <c r="A339" s="21"/>
      <c r="B339" s="21"/>
      <c r="C339" s="21"/>
      <c r="D339" s="21"/>
      <c r="E339" s="21"/>
      <c r="F339" s="21"/>
      <c r="G339" s="21"/>
      <c r="H339" s="32"/>
    </row>
    <row r="340" spans="1:8" ht="15" x14ac:dyDescent="0.25">
      <c r="A340" s="21"/>
      <c r="B340" s="21"/>
      <c r="C340" s="21"/>
      <c r="D340" s="21"/>
      <c r="E340" s="21"/>
      <c r="F340" s="21"/>
      <c r="G340" s="21"/>
      <c r="H340" s="32"/>
    </row>
    <row r="341" spans="1:8" ht="15" x14ac:dyDescent="0.25">
      <c r="A341" s="21"/>
      <c r="B341" s="21"/>
      <c r="C341" s="21"/>
      <c r="D341" s="21"/>
      <c r="E341" s="21"/>
      <c r="F341" s="21"/>
      <c r="G341" s="21"/>
      <c r="H341" s="32"/>
    </row>
    <row r="342" spans="1:8" ht="15" x14ac:dyDescent="0.25">
      <c r="A342" s="21"/>
      <c r="B342" s="21"/>
      <c r="C342" s="21"/>
      <c r="D342" s="21"/>
      <c r="E342" s="21"/>
      <c r="F342" s="21"/>
      <c r="G342" s="21"/>
      <c r="H342" s="32"/>
    </row>
    <row r="343" spans="1:8" ht="15" x14ac:dyDescent="0.25">
      <c r="A343" s="21"/>
      <c r="B343" s="21"/>
      <c r="C343" s="21"/>
      <c r="D343" s="21"/>
      <c r="E343" s="21"/>
      <c r="F343" s="21"/>
      <c r="G343" s="21"/>
      <c r="H343" s="32"/>
    </row>
    <row r="344" spans="1:8" ht="15" x14ac:dyDescent="0.25">
      <c r="A344" s="21"/>
      <c r="B344" s="21"/>
      <c r="C344" s="21"/>
      <c r="D344" s="21"/>
      <c r="E344" s="21"/>
      <c r="F344" s="21"/>
      <c r="G344" s="21"/>
      <c r="H344" s="32"/>
    </row>
    <row r="345" spans="1:8" ht="15" x14ac:dyDescent="0.25">
      <c r="A345" s="21"/>
      <c r="B345" s="21"/>
      <c r="C345" s="21"/>
      <c r="D345" s="21"/>
      <c r="E345" s="21"/>
      <c r="F345" s="21"/>
      <c r="G345" s="21"/>
      <c r="H345" s="32"/>
    </row>
    <row r="346" spans="1:8" ht="15" x14ac:dyDescent="0.25">
      <c r="A346" s="21"/>
      <c r="B346" s="21"/>
      <c r="C346" s="21"/>
      <c r="D346" s="21"/>
      <c r="E346" s="21"/>
      <c r="F346" s="21"/>
      <c r="G346" s="21"/>
      <c r="H346" s="32"/>
    </row>
    <row r="347" spans="1:8" ht="15" x14ac:dyDescent="0.25">
      <c r="A347" s="21"/>
      <c r="B347" s="21"/>
      <c r="C347" s="21"/>
      <c r="D347" s="21"/>
      <c r="E347" s="21"/>
      <c r="F347" s="21"/>
      <c r="G347" s="21"/>
      <c r="H347" s="32"/>
    </row>
    <row r="348" spans="1:8" ht="15" x14ac:dyDescent="0.25">
      <c r="A348" s="21"/>
      <c r="B348" s="21"/>
      <c r="C348" s="21"/>
      <c r="D348" s="21"/>
      <c r="E348" s="21"/>
      <c r="F348" s="21"/>
      <c r="G348" s="21"/>
      <c r="H348" s="32"/>
    </row>
    <row r="349" spans="1:8" ht="15" x14ac:dyDescent="0.25">
      <c r="A349" s="21"/>
      <c r="B349" s="21"/>
      <c r="C349" s="21"/>
      <c r="D349" s="21"/>
      <c r="E349" s="21"/>
      <c r="F349" s="21"/>
      <c r="G349" s="21"/>
      <c r="H349" s="32"/>
    </row>
    <row r="350" spans="1:8" ht="15" x14ac:dyDescent="0.25">
      <c r="A350" s="21"/>
      <c r="B350" s="21"/>
      <c r="C350" s="21"/>
      <c r="D350" s="21"/>
      <c r="E350" s="21"/>
      <c r="F350" s="21"/>
      <c r="G350" s="21"/>
      <c r="H350" s="32"/>
    </row>
    <row r="351" spans="1:8" ht="15" x14ac:dyDescent="0.25">
      <c r="A351" s="21"/>
      <c r="B351" s="21"/>
      <c r="C351" s="21"/>
      <c r="D351" s="21"/>
      <c r="E351" s="21"/>
      <c r="F351" s="21"/>
      <c r="G351" s="21"/>
      <c r="H351" s="32"/>
    </row>
    <row r="352" spans="1:8" ht="15" x14ac:dyDescent="0.25">
      <c r="A352" s="21"/>
      <c r="B352" s="21"/>
      <c r="C352" s="21"/>
      <c r="D352" s="21"/>
      <c r="E352" s="21"/>
      <c r="F352" s="21"/>
      <c r="G352" s="21"/>
      <c r="H352" s="32"/>
    </row>
    <row r="353" spans="1:8" ht="15" x14ac:dyDescent="0.25">
      <c r="A353" s="21"/>
      <c r="B353" s="21"/>
      <c r="C353" s="21"/>
      <c r="D353" s="21"/>
      <c r="E353" s="21"/>
      <c r="F353" s="21"/>
      <c r="G353" s="21"/>
      <c r="H353" s="32"/>
    </row>
    <row r="354" spans="1:8" ht="15" x14ac:dyDescent="0.25">
      <c r="A354" s="21"/>
      <c r="B354" s="21"/>
      <c r="C354" s="21"/>
      <c r="D354" s="21"/>
      <c r="E354" s="21"/>
      <c r="F354" s="21"/>
      <c r="G354" s="21"/>
      <c r="H354" s="32"/>
    </row>
    <row r="355" spans="1:8" ht="15" x14ac:dyDescent="0.25">
      <c r="A355" s="21"/>
      <c r="B355" s="21"/>
      <c r="C355" s="21"/>
      <c r="D355" s="21"/>
      <c r="E355" s="21"/>
      <c r="F355" s="21"/>
      <c r="G355" s="21"/>
      <c r="H355" s="32"/>
    </row>
    <row r="356" spans="1:8" ht="15" x14ac:dyDescent="0.25">
      <c r="A356" s="21"/>
      <c r="B356" s="21"/>
      <c r="C356" s="21"/>
      <c r="D356" s="21"/>
      <c r="E356" s="21"/>
      <c r="F356" s="21"/>
      <c r="G356" s="21"/>
      <c r="H356" s="32"/>
    </row>
    <row r="357" spans="1:8" ht="15" x14ac:dyDescent="0.25">
      <c r="A357" s="21"/>
      <c r="B357" s="21"/>
      <c r="C357" s="21"/>
      <c r="D357" s="21"/>
      <c r="E357" s="21"/>
      <c r="F357" s="21"/>
      <c r="G357" s="21"/>
      <c r="H357" s="32"/>
    </row>
    <row r="358" spans="1:8" ht="15" x14ac:dyDescent="0.25">
      <c r="A358" s="21"/>
      <c r="B358" s="21"/>
      <c r="C358" s="21"/>
      <c r="D358" s="21"/>
      <c r="E358" s="21"/>
      <c r="F358" s="21"/>
      <c r="G358" s="21"/>
      <c r="H358" s="32"/>
    </row>
    <row r="359" spans="1:8" ht="15" x14ac:dyDescent="0.25">
      <c r="A359" s="21"/>
      <c r="B359" s="21"/>
      <c r="C359" s="21"/>
      <c r="D359" s="21"/>
      <c r="E359" s="21"/>
      <c r="F359" s="21"/>
      <c r="G359" s="21"/>
      <c r="H359" s="32"/>
    </row>
    <row r="360" spans="1:8" ht="15" x14ac:dyDescent="0.25">
      <c r="A360" s="21"/>
      <c r="B360" s="21"/>
      <c r="C360" s="21"/>
      <c r="D360" s="21"/>
      <c r="E360" s="21"/>
      <c r="F360" s="21"/>
      <c r="G360" s="21"/>
      <c r="H360" s="32"/>
    </row>
    <row r="361" spans="1:8" ht="15" x14ac:dyDescent="0.25">
      <c r="A361" s="21"/>
      <c r="B361" s="21"/>
      <c r="C361" s="21"/>
      <c r="D361" s="21"/>
      <c r="E361" s="21"/>
      <c r="F361" s="21"/>
      <c r="G361" s="21"/>
      <c r="H361" s="32"/>
    </row>
    <row r="362" spans="1:8" ht="15" x14ac:dyDescent="0.25">
      <c r="A362" s="21"/>
      <c r="B362" s="21"/>
      <c r="C362" s="21"/>
      <c r="D362" s="21"/>
      <c r="E362" s="21"/>
      <c r="F362" s="21"/>
      <c r="G362" s="21"/>
      <c r="H362" s="32"/>
    </row>
    <row r="363" spans="1:8" ht="15" x14ac:dyDescent="0.25">
      <c r="A363" s="21"/>
      <c r="B363" s="21"/>
      <c r="C363" s="21"/>
      <c r="D363" s="21"/>
      <c r="E363" s="21"/>
      <c r="F363" s="21"/>
      <c r="G363" s="21"/>
      <c r="H363" s="32"/>
    </row>
    <row r="364" spans="1:8" ht="15" x14ac:dyDescent="0.25">
      <c r="A364" s="21"/>
      <c r="B364" s="21"/>
      <c r="C364" s="21"/>
      <c r="D364" s="21"/>
      <c r="E364" s="21"/>
      <c r="F364" s="21"/>
      <c r="G364" s="21"/>
      <c r="H364" s="32"/>
    </row>
    <row r="365" spans="1:8" ht="15" x14ac:dyDescent="0.25">
      <c r="A365" s="21"/>
      <c r="B365" s="21"/>
      <c r="C365" s="21"/>
      <c r="D365" s="21"/>
      <c r="E365" s="21"/>
      <c r="F365" s="21"/>
      <c r="G365" s="21"/>
      <c r="H365" s="32"/>
    </row>
    <row r="366" spans="1:8" ht="15" x14ac:dyDescent="0.25">
      <c r="A366" s="21"/>
      <c r="B366" s="21"/>
      <c r="C366" s="21"/>
      <c r="D366" s="21"/>
      <c r="E366" s="21"/>
      <c r="F366" s="21"/>
      <c r="G366" s="21"/>
      <c r="H366" s="32"/>
    </row>
    <row r="367" spans="1:8" ht="15" x14ac:dyDescent="0.25">
      <c r="A367" s="21"/>
      <c r="B367" s="21"/>
      <c r="C367" s="21"/>
      <c r="D367" s="21"/>
      <c r="E367" s="21"/>
      <c r="F367" s="21"/>
      <c r="G367" s="21"/>
      <c r="H367" s="32"/>
    </row>
    <row r="368" spans="1:8" ht="15" x14ac:dyDescent="0.25">
      <c r="A368" s="21"/>
      <c r="B368" s="21"/>
      <c r="C368" s="21"/>
      <c r="D368" s="21"/>
      <c r="E368" s="21"/>
      <c r="F368" s="21"/>
      <c r="G368" s="21"/>
      <c r="H368" s="32"/>
    </row>
    <row r="369" spans="1:8" ht="15" x14ac:dyDescent="0.25">
      <c r="A369" s="21"/>
      <c r="B369" s="21"/>
      <c r="C369" s="21"/>
      <c r="D369" s="21"/>
      <c r="E369" s="21"/>
      <c r="F369" s="21"/>
      <c r="G369" s="21"/>
      <c r="H369" s="32"/>
    </row>
    <row r="370" spans="1:8" ht="15" x14ac:dyDescent="0.25">
      <c r="A370" s="21"/>
      <c r="B370" s="21"/>
      <c r="C370" s="21"/>
      <c r="D370" s="21"/>
      <c r="E370" s="21"/>
      <c r="F370" s="21"/>
      <c r="G370" s="21"/>
      <c r="H370" s="32"/>
    </row>
    <row r="371" spans="1:8" ht="15" x14ac:dyDescent="0.25">
      <c r="A371" s="21"/>
      <c r="B371" s="21"/>
      <c r="C371" s="21"/>
      <c r="D371" s="21"/>
      <c r="E371" s="21"/>
      <c r="F371" s="21"/>
      <c r="G371" s="21"/>
      <c r="H371" s="32"/>
    </row>
    <row r="372" spans="1:8" ht="15" x14ac:dyDescent="0.25">
      <c r="A372" s="21"/>
      <c r="B372" s="21"/>
      <c r="C372" s="21"/>
      <c r="D372" s="21"/>
      <c r="E372" s="21"/>
      <c r="F372" s="21"/>
      <c r="G372" s="21"/>
      <c r="H372" s="32"/>
    </row>
    <row r="373" spans="1:8" ht="15" x14ac:dyDescent="0.25">
      <c r="A373" s="21"/>
      <c r="B373" s="21"/>
      <c r="C373" s="21"/>
      <c r="D373" s="21"/>
      <c r="E373" s="21"/>
      <c r="F373" s="21"/>
      <c r="G373" s="21"/>
      <c r="H373" s="32"/>
    </row>
    <row r="374" spans="1:8" ht="15" x14ac:dyDescent="0.25">
      <c r="A374" s="21"/>
      <c r="B374" s="21"/>
      <c r="C374" s="21"/>
      <c r="D374" s="21"/>
      <c r="E374" s="21"/>
      <c r="F374" s="21"/>
      <c r="G374" s="21"/>
      <c r="H374" s="32"/>
    </row>
    <row r="375" spans="1:8" ht="15" x14ac:dyDescent="0.25">
      <c r="A375" s="21"/>
      <c r="B375" s="21"/>
      <c r="C375" s="21"/>
      <c r="D375" s="21"/>
      <c r="E375" s="21"/>
      <c r="F375" s="21"/>
      <c r="G375" s="21"/>
      <c r="H375" s="32"/>
    </row>
    <row r="376" spans="1:8" ht="15" x14ac:dyDescent="0.25">
      <c r="A376" s="21"/>
      <c r="B376" s="21"/>
      <c r="C376" s="21"/>
      <c r="D376" s="21"/>
      <c r="E376" s="21"/>
      <c r="F376" s="21"/>
      <c r="G376" s="21"/>
      <c r="H376" s="32"/>
    </row>
    <row r="377" spans="1:8" ht="15" x14ac:dyDescent="0.25">
      <c r="A377" s="21"/>
      <c r="B377" s="21"/>
      <c r="C377" s="21"/>
      <c r="D377" s="21"/>
      <c r="E377" s="21"/>
      <c r="F377" s="21"/>
      <c r="G377" s="21"/>
      <c r="H377" s="32"/>
    </row>
    <row r="378" spans="1:8" ht="15" x14ac:dyDescent="0.25">
      <c r="A378" s="21"/>
      <c r="B378" s="21"/>
      <c r="C378" s="21"/>
      <c r="D378" s="21"/>
      <c r="E378" s="21"/>
      <c r="F378" s="21"/>
      <c r="G378" s="21"/>
      <c r="H378" s="32"/>
    </row>
    <row r="379" spans="1:8" ht="15" x14ac:dyDescent="0.25">
      <c r="A379" s="21"/>
      <c r="B379" s="21"/>
      <c r="C379" s="21"/>
      <c r="D379" s="21"/>
      <c r="E379" s="21"/>
      <c r="F379" s="21"/>
      <c r="G379" s="21"/>
      <c r="H379" s="32"/>
    </row>
    <row r="380" spans="1:8" ht="15" x14ac:dyDescent="0.25">
      <c r="A380" s="21"/>
      <c r="B380" s="21"/>
      <c r="C380" s="21"/>
      <c r="D380" s="21"/>
      <c r="E380" s="21"/>
      <c r="F380" s="21"/>
      <c r="G380" s="21"/>
      <c r="H380" s="32"/>
    </row>
    <row r="381" spans="1:8" ht="15" x14ac:dyDescent="0.25">
      <c r="A381" s="21"/>
      <c r="B381" s="21"/>
      <c r="C381" s="21"/>
      <c r="D381" s="21"/>
      <c r="E381" s="21"/>
      <c r="F381" s="21"/>
      <c r="G381" s="21"/>
      <c r="H381" s="32"/>
    </row>
    <row r="382" spans="1:8" ht="15" x14ac:dyDescent="0.25">
      <c r="A382" s="21"/>
      <c r="B382" s="21"/>
      <c r="C382" s="21"/>
      <c r="D382" s="21"/>
      <c r="E382" s="21"/>
      <c r="F382" s="21"/>
      <c r="G382" s="21"/>
      <c r="H382" s="32"/>
    </row>
    <row r="383" spans="1:8" ht="15" x14ac:dyDescent="0.25">
      <c r="A383" s="21"/>
      <c r="B383" s="21"/>
      <c r="C383" s="21"/>
      <c r="D383" s="21"/>
      <c r="E383" s="21"/>
      <c r="F383" s="21"/>
      <c r="G383" s="21"/>
      <c r="H383" s="32"/>
    </row>
    <row r="384" spans="1:8" ht="15" x14ac:dyDescent="0.25">
      <c r="A384" s="21"/>
      <c r="B384" s="21"/>
      <c r="C384" s="21"/>
      <c r="D384" s="21"/>
      <c r="E384" s="21"/>
      <c r="F384" s="21"/>
      <c r="G384" s="21"/>
      <c r="H384" s="32"/>
    </row>
    <row r="385" spans="1:8" ht="15" x14ac:dyDescent="0.25">
      <c r="A385" s="21"/>
      <c r="B385" s="21"/>
      <c r="C385" s="21"/>
      <c r="D385" s="21"/>
      <c r="E385" s="21"/>
      <c r="F385" s="21"/>
      <c r="G385" s="21"/>
      <c r="H385" s="32"/>
    </row>
    <row r="386" spans="1:8" ht="15" x14ac:dyDescent="0.25">
      <c r="A386" s="21"/>
      <c r="B386" s="21"/>
      <c r="C386" s="21"/>
      <c r="D386" s="21"/>
      <c r="E386" s="21"/>
      <c r="F386" s="21"/>
      <c r="G386" s="21"/>
      <c r="H386" s="32"/>
    </row>
    <row r="387" spans="1:8" ht="15" x14ac:dyDescent="0.25">
      <c r="A387" s="21"/>
      <c r="B387" s="21"/>
      <c r="C387" s="21"/>
      <c r="D387" s="21"/>
      <c r="E387" s="21"/>
      <c r="F387" s="21"/>
      <c r="G387" s="21"/>
      <c r="H387" s="32"/>
    </row>
    <row r="388" spans="1:8" ht="15" x14ac:dyDescent="0.25">
      <c r="A388" s="21"/>
      <c r="B388" s="21"/>
      <c r="C388" s="21"/>
      <c r="D388" s="21"/>
      <c r="E388" s="21"/>
      <c r="F388" s="21"/>
      <c r="G388" s="21"/>
      <c r="H388" s="32"/>
    </row>
    <row r="389" spans="1:8" ht="15" x14ac:dyDescent="0.25">
      <c r="A389" s="21"/>
      <c r="B389" s="21"/>
      <c r="C389" s="21"/>
      <c r="D389" s="21"/>
      <c r="E389" s="21"/>
      <c r="F389" s="21"/>
      <c r="G389" s="21"/>
      <c r="H389" s="32"/>
    </row>
    <row r="390" spans="1:8" ht="15" x14ac:dyDescent="0.25">
      <c r="A390" s="21"/>
      <c r="B390" s="21"/>
      <c r="C390" s="21"/>
      <c r="D390" s="21"/>
      <c r="E390" s="21"/>
      <c r="F390" s="21"/>
      <c r="G390" s="21"/>
      <c r="H390" s="32"/>
    </row>
    <row r="391" spans="1:8" ht="15" x14ac:dyDescent="0.25">
      <c r="A391" s="21"/>
      <c r="B391" s="21"/>
      <c r="C391" s="21"/>
      <c r="D391" s="21"/>
      <c r="E391" s="21"/>
      <c r="F391" s="21"/>
      <c r="G391" s="21"/>
      <c r="H391" s="32"/>
    </row>
    <row r="392" spans="1:8" ht="15" x14ac:dyDescent="0.25">
      <c r="A392" s="21"/>
      <c r="B392" s="21"/>
      <c r="C392" s="21"/>
      <c r="D392" s="21"/>
      <c r="E392" s="21"/>
      <c r="F392" s="21"/>
      <c r="G392" s="21"/>
      <c r="H392" s="32"/>
    </row>
    <row r="393" spans="1:8" ht="15" x14ac:dyDescent="0.25">
      <c r="A393" s="21"/>
      <c r="B393" s="21"/>
      <c r="C393" s="21"/>
      <c r="D393" s="21"/>
      <c r="E393" s="21"/>
      <c r="F393" s="21"/>
      <c r="G393" s="21"/>
      <c r="H393" s="32"/>
    </row>
    <row r="394" spans="1:8" ht="15" x14ac:dyDescent="0.25">
      <c r="A394" s="21"/>
      <c r="B394" s="21"/>
      <c r="C394" s="21"/>
      <c r="D394" s="21"/>
      <c r="E394" s="21"/>
      <c r="F394" s="21"/>
      <c r="G394" s="21"/>
      <c r="H394" s="32"/>
    </row>
    <row r="395" spans="1:8" ht="15" x14ac:dyDescent="0.25">
      <c r="A395" s="21"/>
      <c r="B395" s="21"/>
      <c r="C395" s="21"/>
      <c r="D395" s="21"/>
      <c r="E395" s="21"/>
      <c r="F395" s="21"/>
      <c r="G395" s="21"/>
      <c r="H395" s="32"/>
    </row>
    <row r="396" spans="1:8" ht="15" x14ac:dyDescent="0.25">
      <c r="A396" s="21"/>
      <c r="B396" s="21"/>
      <c r="C396" s="21"/>
      <c r="D396" s="21"/>
      <c r="E396" s="21"/>
      <c r="F396" s="21"/>
      <c r="G396" s="21"/>
      <c r="H396" s="32"/>
    </row>
    <row r="397" spans="1:8" ht="15" x14ac:dyDescent="0.25">
      <c r="A397" s="21"/>
      <c r="B397" s="21"/>
      <c r="C397" s="21"/>
      <c r="D397" s="21"/>
      <c r="E397" s="21"/>
      <c r="F397" s="21"/>
      <c r="G397" s="21"/>
      <c r="H397" s="32"/>
    </row>
    <row r="398" spans="1:8" ht="15" x14ac:dyDescent="0.25">
      <c r="A398" s="21"/>
      <c r="B398" s="21"/>
      <c r="C398" s="21"/>
      <c r="D398" s="21"/>
      <c r="E398" s="21"/>
      <c r="F398" s="21"/>
      <c r="G398" s="21"/>
      <c r="H398" s="32"/>
    </row>
    <row r="399" spans="1:8" ht="15" x14ac:dyDescent="0.25">
      <c r="A399" s="21"/>
      <c r="B399" s="21"/>
      <c r="C399" s="21"/>
      <c r="D399" s="21"/>
      <c r="E399" s="21"/>
      <c r="F399" s="21"/>
      <c r="G399" s="21"/>
      <c r="H399" s="32"/>
    </row>
    <row r="400" spans="1:8" ht="15" x14ac:dyDescent="0.25">
      <c r="A400" s="21"/>
      <c r="B400" s="21"/>
      <c r="C400" s="21"/>
      <c r="D400" s="21"/>
      <c r="E400" s="21"/>
      <c r="F400" s="21"/>
      <c r="G400" s="21"/>
      <c r="H400" s="32"/>
    </row>
    <row r="401" spans="1:8" ht="15" x14ac:dyDescent="0.25">
      <c r="A401" s="21"/>
      <c r="B401" s="21"/>
      <c r="C401" s="21"/>
      <c r="D401" s="21"/>
      <c r="E401" s="21"/>
      <c r="F401" s="21"/>
      <c r="G401" s="21"/>
      <c r="H401" s="32"/>
    </row>
    <row r="402" spans="1:8" ht="15" x14ac:dyDescent="0.25">
      <c r="A402" s="21"/>
      <c r="B402" s="21"/>
      <c r="C402" s="21"/>
      <c r="D402" s="21"/>
      <c r="E402" s="21"/>
      <c r="F402" s="21"/>
      <c r="G402" s="21"/>
      <c r="H402" s="32"/>
    </row>
    <row r="403" spans="1:8" ht="15" x14ac:dyDescent="0.25">
      <c r="A403" s="21"/>
      <c r="B403" s="21"/>
      <c r="C403" s="21"/>
      <c r="D403" s="21"/>
      <c r="E403" s="21"/>
      <c r="F403" s="21"/>
      <c r="G403" s="21"/>
      <c r="H403" s="32"/>
    </row>
    <row r="404" spans="1:8" ht="15" x14ac:dyDescent="0.25">
      <c r="A404" s="21"/>
      <c r="B404" s="21"/>
      <c r="C404" s="21"/>
      <c r="D404" s="21"/>
      <c r="E404" s="21"/>
      <c r="F404" s="21"/>
      <c r="G404" s="21"/>
      <c r="H404" s="32"/>
    </row>
    <row r="405" spans="1:8" ht="15" x14ac:dyDescent="0.25">
      <c r="A405" s="21"/>
      <c r="B405" s="21"/>
      <c r="C405" s="21"/>
      <c r="D405" s="21"/>
      <c r="E405" s="21"/>
      <c r="F405" s="21"/>
      <c r="G405" s="21"/>
      <c r="H405" s="32"/>
    </row>
    <row r="406" spans="1:8" ht="15" x14ac:dyDescent="0.25">
      <c r="A406" s="21"/>
      <c r="B406" s="21"/>
      <c r="C406" s="21"/>
      <c r="D406" s="21"/>
      <c r="E406" s="21"/>
      <c r="F406" s="21"/>
      <c r="G406" s="21"/>
      <c r="H406" s="32"/>
    </row>
    <row r="407" spans="1:8" ht="15" x14ac:dyDescent="0.25">
      <c r="A407" s="21"/>
      <c r="B407" s="21"/>
      <c r="C407" s="21"/>
      <c r="D407" s="21"/>
      <c r="E407" s="21"/>
      <c r="F407" s="21"/>
      <c r="G407" s="21"/>
      <c r="H407" s="32"/>
    </row>
    <row r="408" spans="1:8" ht="15" x14ac:dyDescent="0.25">
      <c r="A408" s="21"/>
      <c r="B408" s="21"/>
      <c r="C408" s="21"/>
      <c r="D408" s="21"/>
      <c r="E408" s="21"/>
      <c r="F408" s="21"/>
      <c r="G408" s="21"/>
      <c r="H408" s="32"/>
    </row>
    <row r="409" spans="1:8" ht="15" x14ac:dyDescent="0.25">
      <c r="A409" s="21"/>
      <c r="B409" s="21"/>
      <c r="C409" s="21"/>
      <c r="D409" s="21"/>
      <c r="E409" s="21"/>
      <c r="F409" s="21"/>
      <c r="G409" s="21"/>
      <c r="H409" s="32"/>
    </row>
    <row r="410" spans="1:8" ht="15" x14ac:dyDescent="0.25">
      <c r="A410" s="21"/>
      <c r="B410" s="21"/>
      <c r="C410" s="21"/>
      <c r="D410" s="21"/>
      <c r="E410" s="21"/>
      <c r="F410" s="21"/>
      <c r="G410" s="21"/>
      <c r="H410" s="32"/>
    </row>
    <row r="411" spans="1:8" ht="15" x14ac:dyDescent="0.25">
      <c r="A411" s="21"/>
      <c r="B411" s="21"/>
      <c r="C411" s="21"/>
      <c r="D411" s="21"/>
      <c r="E411" s="21"/>
      <c r="F411" s="21"/>
      <c r="G411" s="21"/>
      <c r="H411" s="32"/>
    </row>
    <row r="412" spans="1:8" ht="15" x14ac:dyDescent="0.25">
      <c r="A412" s="21"/>
      <c r="B412" s="21"/>
      <c r="C412" s="21"/>
      <c r="D412" s="21"/>
      <c r="E412" s="21"/>
      <c r="F412" s="21"/>
      <c r="G412" s="21"/>
      <c r="H412" s="32"/>
    </row>
    <row r="413" spans="1:8" ht="15" x14ac:dyDescent="0.25">
      <c r="A413" s="21"/>
      <c r="B413" s="21"/>
      <c r="C413" s="21"/>
      <c r="D413" s="21"/>
      <c r="E413" s="21"/>
      <c r="F413" s="21"/>
      <c r="G413" s="21"/>
      <c r="H413" s="32"/>
    </row>
    <row r="414" spans="1:8" ht="15" x14ac:dyDescent="0.25">
      <c r="A414" s="21"/>
      <c r="B414" s="21"/>
      <c r="C414" s="21"/>
      <c r="D414" s="21"/>
      <c r="E414" s="21"/>
      <c r="F414" s="21"/>
      <c r="G414" s="21"/>
      <c r="H414" s="32"/>
    </row>
    <row r="415" spans="1:8" ht="15" x14ac:dyDescent="0.25">
      <c r="A415" s="21"/>
      <c r="B415" s="21"/>
      <c r="C415" s="21"/>
      <c r="D415" s="21"/>
      <c r="E415" s="21"/>
      <c r="F415" s="21"/>
      <c r="G415" s="21"/>
      <c r="H415" s="32"/>
    </row>
    <row r="416" spans="1:8" ht="15" x14ac:dyDescent="0.25">
      <c r="A416" s="21"/>
      <c r="B416" s="21"/>
      <c r="C416" s="21"/>
      <c r="D416" s="21"/>
      <c r="E416" s="21"/>
      <c r="F416" s="21"/>
      <c r="G416" s="21"/>
      <c r="H416" s="32"/>
    </row>
    <row r="417" spans="1:8" ht="15" x14ac:dyDescent="0.25">
      <c r="A417" s="21"/>
      <c r="B417" s="21"/>
      <c r="C417" s="21"/>
      <c r="D417" s="21"/>
      <c r="E417" s="21"/>
      <c r="F417" s="21"/>
      <c r="G417" s="21"/>
      <c r="H417" s="32"/>
    </row>
    <row r="418" spans="1:8" ht="15" x14ac:dyDescent="0.25">
      <c r="A418" s="21"/>
      <c r="B418" s="21"/>
      <c r="C418" s="21"/>
      <c r="D418" s="21"/>
      <c r="E418" s="21"/>
      <c r="F418" s="21"/>
      <c r="G418" s="21"/>
      <c r="H418" s="32"/>
    </row>
    <row r="419" spans="1:8" ht="15" x14ac:dyDescent="0.25">
      <c r="A419" s="21"/>
      <c r="B419" s="21"/>
      <c r="C419" s="21"/>
      <c r="D419" s="21"/>
      <c r="E419" s="21"/>
      <c r="F419" s="21"/>
      <c r="G419" s="21"/>
      <c r="H419" s="32"/>
    </row>
    <row r="420" spans="1:8" ht="15" x14ac:dyDescent="0.25">
      <c r="A420" s="21"/>
      <c r="B420" s="21"/>
      <c r="C420" s="21"/>
      <c r="D420" s="21"/>
      <c r="E420" s="21"/>
      <c r="F420" s="21"/>
      <c r="G420" s="21"/>
      <c r="H420" s="32"/>
    </row>
    <row r="421" spans="1:8" ht="15" x14ac:dyDescent="0.25">
      <c r="A421" s="21"/>
      <c r="B421" s="21"/>
      <c r="C421" s="21"/>
      <c r="D421" s="21"/>
      <c r="E421" s="21"/>
      <c r="F421" s="21"/>
      <c r="G421" s="21"/>
      <c r="H421" s="32"/>
    </row>
    <row r="422" spans="1:8" ht="15" x14ac:dyDescent="0.25">
      <c r="A422" s="21"/>
      <c r="B422" s="21"/>
      <c r="C422" s="21"/>
      <c r="D422" s="21"/>
      <c r="E422" s="21"/>
      <c r="F422" s="21"/>
      <c r="G422" s="21"/>
      <c r="H422" s="32"/>
    </row>
    <row r="423" spans="1:8" ht="15" x14ac:dyDescent="0.25">
      <c r="A423" s="21"/>
      <c r="B423" s="21"/>
      <c r="C423" s="21"/>
      <c r="D423" s="21"/>
      <c r="E423" s="21"/>
      <c r="F423" s="21"/>
      <c r="G423" s="21"/>
      <c r="H423" s="32"/>
    </row>
    <row r="424" spans="1:8" ht="15" x14ac:dyDescent="0.25">
      <c r="A424" s="21"/>
      <c r="B424" s="21"/>
      <c r="C424" s="21"/>
      <c r="D424" s="21"/>
      <c r="E424" s="21"/>
      <c r="F424" s="21"/>
      <c r="G424" s="21"/>
      <c r="H424" s="32"/>
    </row>
    <row r="425" spans="1:8" ht="15" x14ac:dyDescent="0.25">
      <c r="A425" s="21"/>
      <c r="B425" s="21"/>
      <c r="C425" s="21"/>
      <c r="D425" s="21"/>
      <c r="E425" s="21"/>
      <c r="F425" s="21"/>
      <c r="G425" s="21"/>
      <c r="H425" s="32"/>
    </row>
    <row r="426" spans="1:8" ht="15" x14ac:dyDescent="0.25">
      <c r="A426" s="21"/>
      <c r="B426" s="21"/>
      <c r="C426" s="21"/>
      <c r="D426" s="21"/>
      <c r="E426" s="21"/>
      <c r="F426" s="21"/>
      <c r="G426" s="21"/>
      <c r="H426" s="32"/>
    </row>
    <row r="427" spans="1:8" ht="15" x14ac:dyDescent="0.25">
      <c r="A427" s="21"/>
      <c r="B427" s="21"/>
      <c r="C427" s="21"/>
      <c r="D427" s="21"/>
      <c r="E427" s="21"/>
      <c r="F427" s="21"/>
      <c r="G427" s="21"/>
      <c r="H427" s="32"/>
    </row>
    <row r="428" spans="1:8" ht="15" x14ac:dyDescent="0.25">
      <c r="A428" s="21"/>
      <c r="B428" s="21"/>
      <c r="C428" s="21"/>
      <c r="D428" s="21"/>
      <c r="E428" s="21"/>
      <c r="F428" s="21"/>
      <c r="G428" s="21"/>
      <c r="H428" s="32"/>
    </row>
    <row r="429" spans="1:8" ht="15" x14ac:dyDescent="0.25">
      <c r="A429" s="21"/>
      <c r="B429" s="21"/>
      <c r="C429" s="21"/>
      <c r="D429" s="21"/>
      <c r="E429" s="21"/>
      <c r="F429" s="21"/>
      <c r="G429" s="21"/>
      <c r="H429" s="32"/>
    </row>
    <row r="430" spans="1:8" ht="15" x14ac:dyDescent="0.25">
      <c r="A430" s="21"/>
      <c r="B430" s="21"/>
      <c r="C430" s="21"/>
      <c r="D430" s="21"/>
      <c r="E430" s="21"/>
      <c r="F430" s="21"/>
      <c r="G430" s="21"/>
      <c r="H430" s="32"/>
    </row>
    <row r="431" spans="1:8" ht="15" x14ac:dyDescent="0.25">
      <c r="A431" s="21"/>
      <c r="B431" s="21"/>
      <c r="C431" s="21"/>
      <c r="D431" s="21"/>
      <c r="E431" s="21"/>
      <c r="F431" s="21"/>
      <c r="G431" s="21"/>
      <c r="H431" s="32"/>
    </row>
    <row r="432" spans="1:8" ht="15" x14ac:dyDescent="0.25">
      <c r="A432" s="21"/>
      <c r="B432" s="21"/>
      <c r="C432" s="21"/>
      <c r="D432" s="21"/>
      <c r="E432" s="21"/>
      <c r="F432" s="21"/>
      <c r="G432" s="21"/>
      <c r="H432" s="32"/>
    </row>
    <row r="433" spans="1:8" ht="15" x14ac:dyDescent="0.25">
      <c r="A433" s="21"/>
      <c r="B433" s="21"/>
      <c r="C433" s="21"/>
      <c r="D433" s="21"/>
      <c r="E433" s="21"/>
      <c r="F433" s="21"/>
      <c r="G433" s="21"/>
      <c r="H433" s="32"/>
    </row>
    <row r="434" spans="1:8" ht="15" x14ac:dyDescent="0.25">
      <c r="A434" s="21"/>
      <c r="B434" s="21"/>
      <c r="C434" s="21"/>
      <c r="D434" s="21"/>
      <c r="E434" s="21"/>
      <c r="F434" s="21"/>
      <c r="G434" s="21"/>
      <c r="H434" s="32"/>
    </row>
    <row r="435" spans="1:8" ht="15" x14ac:dyDescent="0.25">
      <c r="A435" s="21"/>
      <c r="B435" s="21"/>
      <c r="C435" s="21"/>
      <c r="D435" s="21"/>
      <c r="E435" s="21"/>
      <c r="F435" s="21"/>
      <c r="G435" s="21"/>
      <c r="H435" s="32"/>
    </row>
    <row r="436" spans="1:8" ht="15" x14ac:dyDescent="0.25">
      <c r="A436" s="21"/>
      <c r="B436" s="21"/>
      <c r="C436" s="21"/>
      <c r="D436" s="21"/>
      <c r="E436" s="21"/>
      <c r="F436" s="21"/>
      <c r="G436" s="21"/>
      <c r="H436" s="32"/>
    </row>
    <row r="437" spans="1:8" ht="15" x14ac:dyDescent="0.25">
      <c r="A437" s="21"/>
      <c r="B437" s="21"/>
      <c r="C437" s="21"/>
      <c r="D437" s="21"/>
      <c r="E437" s="21"/>
      <c r="F437" s="21"/>
      <c r="G437" s="21"/>
      <c r="H437" s="32"/>
    </row>
    <row r="438" spans="1:8" ht="15" x14ac:dyDescent="0.25">
      <c r="A438" s="21"/>
      <c r="B438" s="21"/>
      <c r="C438" s="21"/>
      <c r="D438" s="21"/>
      <c r="E438" s="21"/>
      <c r="F438" s="21"/>
      <c r="G438" s="21"/>
      <c r="H438" s="32"/>
    </row>
    <row r="439" spans="1:8" ht="15" x14ac:dyDescent="0.25">
      <c r="A439" s="21"/>
      <c r="B439" s="21"/>
      <c r="C439" s="21"/>
      <c r="D439" s="21"/>
      <c r="E439" s="21"/>
      <c r="F439" s="21"/>
      <c r="G439" s="21"/>
      <c r="H439" s="32"/>
    </row>
    <row r="440" spans="1:8" ht="15" x14ac:dyDescent="0.25">
      <c r="A440" s="21"/>
      <c r="B440" s="21"/>
      <c r="C440" s="21"/>
      <c r="D440" s="21"/>
      <c r="E440" s="21"/>
      <c r="F440" s="21"/>
      <c r="G440" s="21"/>
      <c r="H440" s="32"/>
    </row>
    <row r="441" spans="1:8" ht="15" x14ac:dyDescent="0.25">
      <c r="A441" s="21"/>
      <c r="B441" s="21"/>
      <c r="C441" s="21"/>
      <c r="D441" s="21"/>
      <c r="E441" s="21"/>
      <c r="F441" s="21"/>
      <c r="G441" s="21"/>
      <c r="H441" s="32"/>
    </row>
    <row r="442" spans="1:8" ht="15" x14ac:dyDescent="0.25">
      <c r="A442" s="21"/>
      <c r="B442" s="21"/>
      <c r="C442" s="21"/>
      <c r="D442" s="21"/>
      <c r="E442" s="21"/>
      <c r="F442" s="21"/>
      <c r="G442" s="21"/>
      <c r="H442" s="32"/>
    </row>
    <row r="443" spans="1:8" ht="15" x14ac:dyDescent="0.25">
      <c r="A443" s="21"/>
      <c r="B443" s="21"/>
      <c r="C443" s="21"/>
      <c r="D443" s="21"/>
      <c r="E443" s="21"/>
      <c r="F443" s="21"/>
      <c r="G443" s="21"/>
      <c r="H443" s="32"/>
    </row>
    <row r="444" spans="1:8" ht="15" x14ac:dyDescent="0.25">
      <c r="A444" s="21"/>
      <c r="B444" s="21"/>
      <c r="C444" s="21"/>
      <c r="D444" s="21"/>
      <c r="E444" s="21"/>
      <c r="F444" s="21"/>
      <c r="G444" s="21"/>
      <c r="H444" s="32"/>
    </row>
    <row r="445" spans="1:8" ht="15" x14ac:dyDescent="0.25">
      <c r="A445" s="21"/>
      <c r="B445" s="21"/>
      <c r="C445" s="21"/>
      <c r="D445" s="21"/>
      <c r="E445" s="21"/>
      <c r="F445" s="21"/>
      <c r="G445" s="21"/>
      <c r="H445" s="32"/>
    </row>
    <row r="446" spans="1:8" ht="15" x14ac:dyDescent="0.25">
      <c r="A446" s="21"/>
      <c r="B446" s="21"/>
      <c r="C446" s="21"/>
      <c r="D446" s="21"/>
      <c r="E446" s="21"/>
      <c r="F446" s="21"/>
      <c r="G446" s="21"/>
      <c r="H446" s="32"/>
    </row>
    <row r="447" spans="1:8" ht="15" x14ac:dyDescent="0.25">
      <c r="A447" s="21"/>
      <c r="B447" s="21"/>
      <c r="C447" s="21"/>
      <c r="D447" s="21"/>
      <c r="E447" s="21"/>
      <c r="F447" s="21"/>
      <c r="G447" s="21"/>
      <c r="H447" s="32"/>
    </row>
    <row r="448" spans="1:8" ht="15" x14ac:dyDescent="0.25">
      <c r="A448" s="21"/>
      <c r="B448" s="21"/>
      <c r="C448" s="21"/>
      <c r="D448" s="21"/>
      <c r="E448" s="21"/>
      <c r="F448" s="21"/>
      <c r="G448" s="21"/>
      <c r="H448" s="32"/>
    </row>
    <row r="449" spans="1:8" ht="15" x14ac:dyDescent="0.25">
      <c r="A449" s="21"/>
      <c r="B449" s="21"/>
      <c r="C449" s="21"/>
      <c r="D449" s="21"/>
      <c r="E449" s="21"/>
      <c r="F449" s="21"/>
      <c r="G449" s="21"/>
      <c r="H449" s="32"/>
    </row>
    <row r="450" spans="1:8" ht="15" x14ac:dyDescent="0.25">
      <c r="A450" s="21"/>
      <c r="B450" s="21"/>
      <c r="C450" s="21"/>
      <c r="D450" s="21"/>
      <c r="E450" s="21"/>
      <c r="F450" s="21"/>
      <c r="G450" s="21"/>
      <c r="H450" s="32"/>
    </row>
    <row r="451" spans="1:8" ht="15" x14ac:dyDescent="0.25">
      <c r="A451" s="21"/>
      <c r="B451" s="21"/>
      <c r="C451" s="21"/>
      <c r="D451" s="21"/>
      <c r="E451" s="21"/>
      <c r="F451" s="21"/>
      <c r="G451" s="21"/>
      <c r="H451" s="32"/>
    </row>
    <row r="452" spans="1:8" ht="15" x14ac:dyDescent="0.25">
      <c r="A452" s="21"/>
      <c r="B452" s="21"/>
      <c r="C452" s="21"/>
      <c r="D452" s="21"/>
      <c r="E452" s="21"/>
      <c r="F452" s="21"/>
      <c r="G452" s="21"/>
      <c r="H452" s="32"/>
    </row>
    <row r="453" spans="1:8" ht="15" x14ac:dyDescent="0.25">
      <c r="A453" s="21"/>
      <c r="B453" s="21"/>
      <c r="C453" s="21"/>
      <c r="D453" s="21"/>
      <c r="E453" s="21"/>
      <c r="F453" s="21"/>
      <c r="G453" s="21"/>
      <c r="H453" s="32"/>
    </row>
    <row r="454" spans="1:8" ht="15" x14ac:dyDescent="0.25">
      <c r="A454" s="21"/>
      <c r="B454" s="21"/>
      <c r="C454" s="21"/>
      <c r="D454" s="21"/>
      <c r="E454" s="21"/>
      <c r="F454" s="21"/>
      <c r="G454" s="21"/>
      <c r="H454" s="32"/>
    </row>
    <row r="455" spans="1:8" ht="15" x14ac:dyDescent="0.25">
      <c r="A455" s="21"/>
      <c r="B455" s="21"/>
      <c r="C455" s="21"/>
      <c r="D455" s="21"/>
      <c r="E455" s="21"/>
      <c r="F455" s="21"/>
      <c r="G455" s="21"/>
      <c r="H455" s="32"/>
    </row>
    <row r="456" spans="1:8" ht="15" x14ac:dyDescent="0.25">
      <c r="A456" s="21"/>
      <c r="B456" s="21"/>
      <c r="C456" s="21"/>
      <c r="D456" s="21"/>
      <c r="E456" s="21"/>
      <c r="F456" s="21"/>
      <c r="G456" s="21"/>
      <c r="H456" s="32"/>
    </row>
    <row r="457" spans="1:8" ht="15" x14ac:dyDescent="0.25">
      <c r="A457" s="21"/>
      <c r="B457" s="21"/>
      <c r="C457" s="21"/>
      <c r="D457" s="21"/>
      <c r="E457" s="21"/>
      <c r="F457" s="21"/>
      <c r="G457" s="21"/>
      <c r="H457" s="32"/>
    </row>
    <row r="458" spans="1:8" ht="15" x14ac:dyDescent="0.25">
      <c r="A458" s="21"/>
      <c r="B458" s="21"/>
      <c r="C458" s="21"/>
      <c r="D458" s="21"/>
      <c r="E458" s="21"/>
      <c r="F458" s="21"/>
      <c r="G458" s="21"/>
      <c r="H458" s="32"/>
    </row>
    <row r="459" spans="1:8" ht="15" x14ac:dyDescent="0.25">
      <c r="A459" s="21"/>
      <c r="B459" s="21"/>
      <c r="C459" s="21"/>
      <c r="D459" s="21"/>
      <c r="E459" s="21"/>
      <c r="F459" s="21"/>
      <c r="G459" s="21"/>
      <c r="H459" s="32"/>
    </row>
    <row r="460" spans="1:8" ht="15" x14ac:dyDescent="0.25">
      <c r="A460" s="21"/>
      <c r="B460" s="21"/>
      <c r="C460" s="21"/>
      <c r="D460" s="21"/>
      <c r="E460" s="21"/>
      <c r="F460" s="21"/>
      <c r="G460" s="21"/>
      <c r="H460" s="32"/>
    </row>
    <row r="461" spans="1:8" ht="15" x14ac:dyDescent="0.25">
      <c r="A461" s="21"/>
      <c r="B461" s="21"/>
      <c r="C461" s="21"/>
      <c r="D461" s="21"/>
      <c r="E461" s="21"/>
      <c r="F461" s="21"/>
      <c r="G461" s="21"/>
      <c r="H461" s="32"/>
    </row>
    <row r="462" spans="1:8" ht="15" x14ac:dyDescent="0.25">
      <c r="A462" s="21"/>
      <c r="B462" s="21"/>
      <c r="C462" s="21"/>
      <c r="D462" s="21"/>
      <c r="E462" s="21"/>
      <c r="F462" s="21"/>
      <c r="G462" s="21"/>
      <c r="H462" s="32"/>
    </row>
    <row r="463" spans="1:8" ht="15" x14ac:dyDescent="0.25">
      <c r="A463" s="21"/>
      <c r="B463" s="21"/>
      <c r="C463" s="21"/>
      <c r="D463" s="21"/>
      <c r="E463" s="21"/>
      <c r="F463" s="21"/>
      <c r="G463" s="21"/>
      <c r="H463" s="32"/>
    </row>
    <row r="464" spans="1:8" ht="15" x14ac:dyDescent="0.25">
      <c r="A464" s="21"/>
      <c r="B464" s="21"/>
      <c r="C464" s="21"/>
      <c r="D464" s="21"/>
      <c r="E464" s="21"/>
      <c r="F464" s="21"/>
      <c r="G464" s="21"/>
      <c r="H464" s="32"/>
    </row>
    <row r="465" spans="1:8" ht="15" x14ac:dyDescent="0.25">
      <c r="A465" s="21"/>
      <c r="B465" s="21"/>
      <c r="C465" s="21"/>
      <c r="D465" s="21"/>
      <c r="E465" s="21"/>
      <c r="F465" s="21"/>
      <c r="G465" s="21"/>
      <c r="H465" s="32"/>
    </row>
    <row r="466" spans="1:8" ht="15" x14ac:dyDescent="0.25">
      <c r="A466" s="21"/>
      <c r="B466" s="21"/>
      <c r="C466" s="21"/>
      <c r="D466" s="21"/>
      <c r="E466" s="21"/>
      <c r="F466" s="21"/>
      <c r="G466" s="21"/>
      <c r="H466" s="32"/>
    </row>
    <row r="467" spans="1:8" ht="15" x14ac:dyDescent="0.25">
      <c r="A467" s="21"/>
      <c r="B467" s="21"/>
      <c r="C467" s="21"/>
      <c r="D467" s="21"/>
      <c r="E467" s="21"/>
      <c r="F467" s="21"/>
      <c r="G467" s="21"/>
      <c r="H467" s="32"/>
    </row>
    <row r="468" spans="1:8" ht="15" x14ac:dyDescent="0.25">
      <c r="A468" s="21"/>
      <c r="B468" s="21"/>
      <c r="C468" s="21"/>
      <c r="D468" s="21"/>
      <c r="E468" s="21"/>
      <c r="F468" s="21"/>
      <c r="G468" s="21"/>
      <c r="H468" s="32"/>
    </row>
    <row r="469" spans="1:8" ht="15" x14ac:dyDescent="0.25">
      <c r="A469" s="21"/>
      <c r="B469" s="21"/>
      <c r="C469" s="21"/>
      <c r="D469" s="21"/>
      <c r="E469" s="21"/>
      <c r="F469" s="21"/>
      <c r="G469" s="21"/>
      <c r="H469" s="32"/>
    </row>
    <row r="470" spans="1:8" ht="15" x14ac:dyDescent="0.25">
      <c r="A470" s="21"/>
      <c r="B470" s="21"/>
      <c r="C470" s="21"/>
      <c r="D470" s="21"/>
      <c r="E470" s="21"/>
      <c r="F470" s="21"/>
      <c r="G470" s="21"/>
      <c r="H470" s="32"/>
    </row>
    <row r="471" spans="1:8" ht="15" x14ac:dyDescent="0.25">
      <c r="A471" s="21"/>
      <c r="B471" s="21"/>
      <c r="C471" s="21"/>
      <c r="D471" s="21"/>
      <c r="E471" s="21"/>
      <c r="F471" s="21"/>
      <c r="G471" s="21"/>
      <c r="H471" s="32"/>
    </row>
    <row r="472" spans="1:8" ht="15" x14ac:dyDescent="0.25">
      <c r="A472" s="21"/>
      <c r="B472" s="21"/>
      <c r="C472" s="21"/>
      <c r="D472" s="21"/>
      <c r="E472" s="21"/>
      <c r="F472" s="21"/>
      <c r="G472" s="21"/>
      <c r="H472" s="32"/>
    </row>
    <row r="473" spans="1:8" ht="15" x14ac:dyDescent="0.25">
      <c r="A473" s="21"/>
      <c r="B473" s="21"/>
      <c r="C473" s="21"/>
      <c r="D473" s="21"/>
      <c r="E473" s="21"/>
      <c r="F473" s="21"/>
      <c r="G473" s="21"/>
      <c r="H473" s="32"/>
    </row>
    <row r="474" spans="1:8" ht="15" x14ac:dyDescent="0.25">
      <c r="A474" s="21"/>
      <c r="B474" s="21"/>
      <c r="C474" s="21"/>
      <c r="D474" s="21"/>
      <c r="E474" s="21"/>
      <c r="F474" s="21"/>
      <c r="G474" s="21"/>
      <c r="H474" s="32"/>
    </row>
    <row r="475" spans="1:8" ht="15" x14ac:dyDescent="0.25">
      <c r="A475" s="21"/>
      <c r="B475" s="21"/>
      <c r="C475" s="21"/>
      <c r="D475" s="21"/>
      <c r="E475" s="21"/>
      <c r="F475" s="21"/>
      <c r="G475" s="21"/>
      <c r="H475" s="32"/>
    </row>
    <row r="476" spans="1:8" ht="15" x14ac:dyDescent="0.25">
      <c r="A476" s="21"/>
      <c r="B476" s="21"/>
      <c r="C476" s="21"/>
      <c r="D476" s="21"/>
      <c r="E476" s="21"/>
      <c r="F476" s="21"/>
      <c r="G476" s="21"/>
      <c r="H476" s="32"/>
    </row>
    <row r="477" spans="1:8" ht="15" x14ac:dyDescent="0.25">
      <c r="A477" s="21"/>
      <c r="B477" s="21"/>
      <c r="C477" s="21"/>
      <c r="D477" s="21"/>
      <c r="E477" s="21"/>
      <c r="F477" s="21"/>
      <c r="G477" s="21"/>
      <c r="H477" s="32"/>
    </row>
    <row r="478" spans="1:8" ht="15" x14ac:dyDescent="0.25">
      <c r="A478" s="21"/>
      <c r="B478" s="21"/>
      <c r="C478" s="21"/>
      <c r="D478" s="21"/>
      <c r="E478" s="21"/>
      <c r="F478" s="21"/>
      <c r="G478" s="21"/>
      <c r="H478" s="32"/>
    </row>
    <row r="479" spans="1:8" ht="15" x14ac:dyDescent="0.25">
      <c r="A479" s="21"/>
      <c r="B479" s="21"/>
      <c r="C479" s="21"/>
      <c r="D479" s="21"/>
      <c r="E479" s="21"/>
      <c r="F479" s="21"/>
      <c r="G479" s="21"/>
      <c r="H479" s="32"/>
    </row>
    <row r="480" spans="1:8" ht="15" x14ac:dyDescent="0.25">
      <c r="A480" s="21"/>
      <c r="B480" s="21"/>
      <c r="C480" s="21"/>
      <c r="D480" s="21"/>
      <c r="E480" s="21"/>
      <c r="F480" s="21"/>
      <c r="G480" s="21"/>
      <c r="H480" s="32"/>
    </row>
    <row r="481" spans="1:8" ht="15" x14ac:dyDescent="0.25">
      <c r="A481" s="21"/>
      <c r="B481" s="21"/>
      <c r="C481" s="21"/>
      <c r="D481" s="21"/>
      <c r="E481" s="21"/>
      <c r="F481" s="21"/>
      <c r="G481" s="21"/>
      <c r="H481" s="32"/>
    </row>
    <row r="482" spans="1:8" ht="15" x14ac:dyDescent="0.25">
      <c r="A482" s="21"/>
      <c r="B482" s="21"/>
      <c r="C482" s="21"/>
      <c r="D482" s="21"/>
      <c r="E482" s="21"/>
      <c r="F482" s="21"/>
      <c r="G482" s="21"/>
      <c r="H482" s="32"/>
    </row>
    <row r="483" spans="1:8" ht="15" x14ac:dyDescent="0.25">
      <c r="A483" s="21"/>
      <c r="B483" s="21"/>
      <c r="C483" s="21"/>
      <c r="D483" s="21"/>
      <c r="E483" s="21"/>
      <c r="F483" s="21"/>
      <c r="G483" s="21"/>
      <c r="H483" s="32"/>
    </row>
    <row r="484" spans="1:8" ht="15" x14ac:dyDescent="0.25">
      <c r="A484" s="21"/>
      <c r="B484" s="21"/>
      <c r="C484" s="21"/>
      <c r="D484" s="21"/>
      <c r="E484" s="21"/>
      <c r="F484" s="21"/>
      <c r="G484" s="21"/>
      <c r="H484" s="32"/>
    </row>
    <row r="485" spans="1:8" ht="15" x14ac:dyDescent="0.25">
      <c r="A485" s="21"/>
      <c r="B485" s="21"/>
      <c r="C485" s="21"/>
      <c r="D485" s="21"/>
      <c r="E485" s="21"/>
      <c r="F485" s="21"/>
      <c r="G485" s="21"/>
      <c r="H485" s="32"/>
    </row>
    <row r="486" spans="1:8" ht="15" x14ac:dyDescent="0.25">
      <c r="A486" s="21"/>
      <c r="B486" s="21"/>
      <c r="C486" s="21"/>
      <c r="D486" s="21"/>
      <c r="E486" s="21"/>
      <c r="F486" s="21"/>
      <c r="G486" s="21"/>
      <c r="H486" s="32"/>
    </row>
    <row r="487" spans="1:8" ht="15" x14ac:dyDescent="0.25">
      <c r="A487" s="21"/>
      <c r="B487" s="21"/>
      <c r="C487" s="21"/>
      <c r="D487" s="21"/>
      <c r="E487" s="21"/>
      <c r="F487" s="21"/>
      <c r="G487" s="21"/>
      <c r="H487" s="32"/>
    </row>
    <row r="488" spans="1:8" ht="15" x14ac:dyDescent="0.25">
      <c r="A488" s="21"/>
      <c r="B488" s="21"/>
      <c r="C488" s="21"/>
      <c r="D488" s="21"/>
      <c r="E488" s="21"/>
      <c r="F488" s="21"/>
      <c r="G488" s="21"/>
      <c r="H488" s="32"/>
    </row>
    <row r="489" spans="1:8" ht="15" x14ac:dyDescent="0.25">
      <c r="A489" s="21"/>
      <c r="B489" s="21"/>
      <c r="C489" s="21"/>
      <c r="D489" s="21"/>
      <c r="E489" s="21"/>
      <c r="F489" s="21"/>
      <c r="G489" s="21"/>
      <c r="H489" s="32"/>
    </row>
    <row r="490" spans="1:8" ht="15" x14ac:dyDescent="0.25">
      <c r="A490" s="21"/>
      <c r="B490" s="21"/>
      <c r="C490" s="21"/>
      <c r="D490" s="21"/>
      <c r="E490" s="21"/>
      <c r="F490" s="21"/>
      <c r="G490" s="21"/>
      <c r="H490" s="32"/>
    </row>
    <row r="491" spans="1:8" ht="15" x14ac:dyDescent="0.25">
      <c r="A491" s="21"/>
      <c r="B491" s="21"/>
      <c r="C491" s="21"/>
      <c r="D491" s="21"/>
      <c r="E491" s="21"/>
      <c r="F491" s="21"/>
      <c r="G491" s="21"/>
      <c r="H491" s="32"/>
    </row>
    <row r="492" spans="1:8" ht="15" x14ac:dyDescent="0.25">
      <c r="A492" s="21"/>
      <c r="B492" s="21"/>
      <c r="C492" s="21"/>
      <c r="D492" s="21"/>
      <c r="E492" s="21"/>
      <c r="F492" s="21"/>
      <c r="G492" s="21"/>
      <c r="H492" s="32"/>
    </row>
    <row r="493" spans="1:8" ht="15" x14ac:dyDescent="0.25">
      <c r="A493" s="21"/>
      <c r="B493" s="21"/>
      <c r="C493" s="21"/>
      <c r="D493" s="21"/>
      <c r="E493" s="21"/>
      <c r="F493" s="21"/>
      <c r="G493" s="21"/>
      <c r="H493" s="32"/>
    </row>
    <row r="494" spans="1:8" ht="15" x14ac:dyDescent="0.25">
      <c r="A494" s="21"/>
      <c r="B494" s="21"/>
      <c r="C494" s="21"/>
      <c r="D494" s="21"/>
      <c r="E494" s="21"/>
      <c r="F494" s="21"/>
      <c r="G494" s="21"/>
      <c r="H494" s="32"/>
    </row>
    <row r="495" spans="1:8" ht="15" x14ac:dyDescent="0.25">
      <c r="A495" s="21"/>
      <c r="B495" s="21"/>
      <c r="C495" s="21"/>
      <c r="D495" s="21"/>
      <c r="E495" s="21"/>
      <c r="F495" s="21"/>
      <c r="G495" s="21"/>
      <c r="H495" s="32"/>
    </row>
    <row r="496" spans="1:8" ht="15" x14ac:dyDescent="0.25">
      <c r="A496" s="21"/>
      <c r="B496" s="21"/>
      <c r="C496" s="21"/>
      <c r="D496" s="21"/>
      <c r="E496" s="21"/>
      <c r="F496" s="21"/>
      <c r="G496" s="21"/>
      <c r="H496" s="32"/>
    </row>
    <row r="497" spans="1:8" ht="15" x14ac:dyDescent="0.25">
      <c r="A497" s="21"/>
      <c r="B497" s="21"/>
      <c r="C497" s="21"/>
      <c r="D497" s="21"/>
      <c r="E497" s="21"/>
      <c r="F497" s="21"/>
      <c r="G497" s="21"/>
      <c r="H497" s="32"/>
    </row>
    <row r="498" spans="1:8" ht="15" x14ac:dyDescent="0.25">
      <c r="A498" s="21"/>
      <c r="B498" s="21"/>
      <c r="C498" s="21"/>
      <c r="D498" s="21"/>
      <c r="E498" s="21"/>
      <c r="F498" s="21"/>
      <c r="G498" s="21"/>
      <c r="H498" s="32"/>
    </row>
    <row r="499" spans="1:8" ht="15" x14ac:dyDescent="0.25">
      <c r="A499" s="21"/>
      <c r="B499" s="21"/>
      <c r="C499" s="21"/>
      <c r="D499" s="21"/>
      <c r="E499" s="21"/>
      <c r="F499" s="21"/>
      <c r="G499" s="21"/>
      <c r="H499" s="32"/>
    </row>
    <row r="500" spans="1:8" ht="15" x14ac:dyDescent="0.25">
      <c r="A500" s="21"/>
      <c r="B500" s="21"/>
      <c r="C500" s="21"/>
      <c r="D500" s="21"/>
      <c r="E500" s="21"/>
      <c r="F500" s="21"/>
      <c r="G500" s="21"/>
      <c r="H500" s="32"/>
    </row>
  </sheetData>
  <mergeCells count="8">
    <mergeCell ref="A7:G7"/>
    <mergeCell ref="A6:G6"/>
    <mergeCell ref="A8:G8"/>
    <mergeCell ref="C1:H1"/>
    <mergeCell ref="C2:H2"/>
    <mergeCell ref="C3:H3"/>
    <mergeCell ref="C4:H4"/>
    <mergeCell ref="C5:H5"/>
  </mergeCells>
  <phoneticPr fontId="2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  <headerFooter scaleWithDoc="0" alignWithMargins="0"/>
  <colBreaks count="1" manualBreakCount="1">
    <brk id="7" min="6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workbookViewId="0">
      <selection activeCell="A9" sqref="A9:P11"/>
    </sheetView>
  </sheetViews>
  <sheetFormatPr defaultColWidth="8" defaultRowHeight="10.199999999999999" x14ac:dyDescent="0.2"/>
  <cols>
    <col min="1" max="1" width="11.5546875" style="1" customWidth="1"/>
    <col min="2" max="2" width="50.5546875" style="2" customWidth="1"/>
    <col min="3" max="3" width="18" style="2" hidden="1" customWidth="1"/>
    <col min="4" max="4" width="6.6640625" style="2" hidden="1" customWidth="1"/>
    <col min="5" max="5" width="18.6640625" style="2" customWidth="1"/>
    <col min="6" max="6" width="16.44140625" style="2" hidden="1" customWidth="1"/>
    <col min="7" max="7" width="15.5546875" style="2" hidden="1" customWidth="1"/>
    <col min="8" max="8" width="4.109375" style="2" hidden="1" customWidth="1"/>
    <col min="9" max="9" width="13.6640625" style="2" hidden="1" customWidth="1"/>
    <col min="10" max="10" width="17.33203125" style="2" customWidth="1"/>
    <col min="11" max="11" width="12.109375" style="2" hidden="1" customWidth="1"/>
    <col min="12" max="12" width="12.6640625" style="2" hidden="1" customWidth="1"/>
    <col min="13" max="14" width="13.109375" style="2" hidden="1" customWidth="1"/>
    <col min="15" max="15" width="6.88671875" style="2" hidden="1" customWidth="1"/>
    <col min="16" max="16" width="19.33203125" style="2" customWidth="1"/>
    <col min="17" max="17" width="4.33203125" style="2" hidden="1" customWidth="1"/>
    <col min="18" max="18" width="15.33203125" style="2" customWidth="1"/>
    <col min="19" max="16384" width="8" style="2"/>
  </cols>
  <sheetData>
    <row r="1" spans="1:17" ht="15.6" x14ac:dyDescent="0.3">
      <c r="A1" s="47"/>
      <c r="B1" s="48"/>
      <c r="C1" s="49"/>
      <c r="D1" s="49"/>
      <c r="E1" s="159" t="s">
        <v>17</v>
      </c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7" ht="15.6" x14ac:dyDescent="0.3">
      <c r="A2" s="47"/>
      <c r="B2" s="48"/>
      <c r="C2" s="49"/>
      <c r="D2" s="49"/>
      <c r="E2" s="159" t="s">
        <v>18</v>
      </c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</row>
    <row r="3" spans="1:17" ht="15.6" x14ac:dyDescent="0.3">
      <c r="A3" s="47"/>
      <c r="B3" s="48"/>
      <c r="C3" s="48"/>
      <c r="D3" s="48"/>
      <c r="E3" s="159" t="s">
        <v>50</v>
      </c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17" ht="15.6" x14ac:dyDescent="0.3">
      <c r="A4" s="47"/>
      <c r="B4" s="48"/>
      <c r="C4" s="48"/>
      <c r="D4" s="48"/>
      <c r="E4" s="159" t="s">
        <v>124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</row>
    <row r="5" spans="1:17" ht="15.75" customHeight="1" x14ac:dyDescent="0.25">
      <c r="A5" s="47"/>
      <c r="B5" s="48"/>
      <c r="C5" s="48"/>
      <c r="D5" s="48"/>
      <c r="E5" s="149" t="s">
        <v>28</v>
      </c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</row>
    <row r="6" spans="1:17" ht="15.6" x14ac:dyDescent="0.3">
      <c r="A6" s="47"/>
      <c r="B6" s="48"/>
      <c r="C6" s="48"/>
      <c r="D6" s="48"/>
      <c r="E6" s="17"/>
      <c r="F6" s="17"/>
      <c r="G6" s="17"/>
      <c r="H6" s="17"/>
      <c r="I6" s="17"/>
      <c r="J6" s="48"/>
      <c r="K6" s="48"/>
      <c r="L6" s="48"/>
      <c r="M6" s="48"/>
      <c r="N6" s="48"/>
      <c r="O6" s="48"/>
      <c r="P6" s="17"/>
    </row>
    <row r="7" spans="1:17" ht="15.6" x14ac:dyDescent="0.3">
      <c r="A7" s="47"/>
      <c r="B7" s="48"/>
      <c r="C7" s="48"/>
      <c r="D7" s="48"/>
      <c r="E7" s="17"/>
      <c r="F7" s="17"/>
      <c r="G7" s="17"/>
      <c r="H7" s="17"/>
      <c r="I7" s="17"/>
      <c r="J7" s="48"/>
      <c r="K7" s="48"/>
      <c r="L7" s="48"/>
      <c r="M7" s="48"/>
      <c r="N7" s="48"/>
      <c r="O7" s="48"/>
      <c r="P7" s="17"/>
    </row>
    <row r="8" spans="1:17" ht="15.6" x14ac:dyDescent="0.3">
      <c r="A8" s="47"/>
      <c r="B8" s="48"/>
      <c r="C8" s="48"/>
      <c r="D8" s="48"/>
      <c r="E8" s="17"/>
      <c r="F8" s="17"/>
      <c r="G8" s="17"/>
      <c r="H8" s="17"/>
      <c r="I8" s="17"/>
      <c r="J8" s="48"/>
      <c r="K8" s="48"/>
      <c r="L8" s="48"/>
      <c r="M8" s="48"/>
      <c r="N8" s="48"/>
      <c r="O8" s="48"/>
      <c r="P8" s="17"/>
    </row>
    <row r="9" spans="1:17" ht="15.75" customHeight="1" x14ac:dyDescent="0.3">
      <c r="A9" s="150" t="s">
        <v>51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</row>
    <row r="10" spans="1:17" ht="15.75" customHeight="1" x14ac:dyDescent="0.2">
      <c r="A10" s="157" t="s">
        <v>15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2"/>
    </row>
    <row r="11" spans="1:17" ht="15.75" customHeight="1" x14ac:dyDescent="0.2">
      <c r="A11" s="158" t="s">
        <v>118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3"/>
    </row>
    <row r="12" spans="1:17" ht="15.6" x14ac:dyDescent="0.3">
      <c r="A12" s="16"/>
      <c r="B12" s="50"/>
      <c r="C12" s="15"/>
      <c r="D12" s="15"/>
      <c r="E12" s="18"/>
      <c r="F12" s="51"/>
      <c r="G12" s="51"/>
      <c r="H12" s="51"/>
      <c r="I12" s="51"/>
      <c r="J12" s="51"/>
      <c r="K12" s="52"/>
      <c r="L12" s="52"/>
      <c r="M12" s="52"/>
      <c r="N12" s="52"/>
      <c r="O12" s="52"/>
      <c r="P12" s="52" t="s">
        <v>48</v>
      </c>
      <c r="Q12" s="14"/>
    </row>
    <row r="13" spans="1:17" ht="12" customHeight="1" x14ac:dyDescent="0.2">
      <c r="A13" s="151" t="s">
        <v>0</v>
      </c>
      <c r="B13" s="153" t="s">
        <v>14</v>
      </c>
      <c r="C13" s="3" t="s">
        <v>1</v>
      </c>
      <c r="D13" s="148" t="s">
        <v>2</v>
      </c>
      <c r="E13" s="153" t="s">
        <v>119</v>
      </c>
      <c r="F13" s="155" t="s">
        <v>3</v>
      </c>
      <c r="G13" s="19" t="s">
        <v>1</v>
      </c>
      <c r="H13" s="155" t="s">
        <v>2</v>
      </c>
      <c r="I13" s="19">
        <v>2006</v>
      </c>
      <c r="J13" s="153" t="s">
        <v>120</v>
      </c>
      <c r="K13" s="19"/>
      <c r="L13" s="155" t="s">
        <v>3</v>
      </c>
      <c r="M13" s="155" t="s">
        <v>4</v>
      </c>
      <c r="N13" s="19"/>
      <c r="O13" s="155" t="s">
        <v>2</v>
      </c>
      <c r="P13" s="153" t="s">
        <v>19</v>
      </c>
      <c r="Q13" s="148" t="s">
        <v>3</v>
      </c>
    </row>
    <row r="14" spans="1:17" ht="51.75" customHeight="1" x14ac:dyDescent="0.2">
      <c r="A14" s="152"/>
      <c r="B14" s="154"/>
      <c r="C14" s="3" t="s">
        <v>5</v>
      </c>
      <c r="D14" s="148"/>
      <c r="E14" s="156"/>
      <c r="F14" s="155"/>
      <c r="G14" s="19" t="s">
        <v>6</v>
      </c>
      <c r="H14" s="155"/>
      <c r="I14" s="19"/>
      <c r="J14" s="156"/>
      <c r="K14" s="19"/>
      <c r="L14" s="155"/>
      <c r="M14" s="155"/>
      <c r="N14" s="19"/>
      <c r="O14" s="155"/>
      <c r="P14" s="156"/>
      <c r="Q14" s="148"/>
    </row>
    <row r="15" spans="1:17" ht="15" customHeight="1" x14ac:dyDescent="0.3">
      <c r="A15" s="4">
        <v>100</v>
      </c>
      <c r="B15" s="5" t="s">
        <v>7</v>
      </c>
      <c r="C15" s="6">
        <f>SUM(E15:F15)</f>
        <v>65690.5</v>
      </c>
      <c r="D15" s="6"/>
      <c r="E15" s="28">
        <f>SUM(E16:E20)</f>
        <v>18669.8</v>
      </c>
      <c r="F15" s="6">
        <f>SUM(F18:F20)</f>
        <v>47020.700000000004</v>
      </c>
      <c r="G15" s="6">
        <f>SUM(H15:L15)</f>
        <v>64144.7</v>
      </c>
      <c r="H15" s="6">
        <f>SUM(H18:H20)</f>
        <v>0</v>
      </c>
      <c r="I15" s="6"/>
      <c r="J15" s="28">
        <f>SUM(J16:J20)</f>
        <v>18546.099999999999</v>
      </c>
      <c r="K15" s="6"/>
      <c r="L15" s="6">
        <f>SUM(L18:L20)</f>
        <v>45598.6</v>
      </c>
      <c r="M15" s="7">
        <f>SUM(G15/C15)</f>
        <v>0.97646843911981185</v>
      </c>
      <c r="N15" s="7"/>
      <c r="O15" s="7"/>
      <c r="P15" s="31">
        <f>SUM(J15/E15)*100</f>
        <v>99.337432645234543</v>
      </c>
      <c r="Q15" s="7">
        <f>SUM(L15/F15)</f>
        <v>0.96975587347700043</v>
      </c>
    </row>
    <row r="16" spans="1:17" ht="45.75" customHeight="1" x14ac:dyDescent="0.3">
      <c r="A16" s="8">
        <v>102</v>
      </c>
      <c r="B16" s="3" t="s">
        <v>65</v>
      </c>
      <c r="C16" s="9"/>
      <c r="D16" s="9"/>
      <c r="E16" s="25">
        <v>2572.6999999999998</v>
      </c>
      <c r="F16" s="9"/>
      <c r="G16" s="9"/>
      <c r="H16" s="9"/>
      <c r="I16" s="9"/>
      <c r="J16" s="25">
        <v>2572.6999999999998</v>
      </c>
      <c r="K16" s="9"/>
      <c r="L16" s="9"/>
      <c r="M16" s="7"/>
      <c r="N16" s="7"/>
      <c r="O16" s="7"/>
      <c r="P16" s="26">
        <f t="shared" ref="P16:P42" si="0">SUM(J16/E16)*100</f>
        <v>100</v>
      </c>
      <c r="Q16" s="7"/>
    </row>
    <row r="17" spans="1:17" ht="33.75" customHeight="1" x14ac:dyDescent="0.3">
      <c r="A17" s="8">
        <v>103</v>
      </c>
      <c r="B17" s="3" t="s">
        <v>90</v>
      </c>
      <c r="C17" s="9"/>
      <c r="D17" s="9"/>
      <c r="E17" s="25">
        <v>1</v>
      </c>
      <c r="F17" s="9"/>
      <c r="G17" s="9"/>
      <c r="H17" s="9"/>
      <c r="I17" s="9"/>
      <c r="J17" s="25">
        <v>1</v>
      </c>
      <c r="K17" s="9"/>
      <c r="L17" s="9"/>
      <c r="M17" s="7"/>
      <c r="N17" s="7"/>
      <c r="O17" s="7"/>
      <c r="P17" s="26">
        <f t="shared" si="0"/>
        <v>100</v>
      </c>
      <c r="Q17" s="7"/>
    </row>
    <row r="18" spans="1:17" ht="62.25" customHeight="1" x14ac:dyDescent="0.3">
      <c r="A18" s="27">
        <v>104</v>
      </c>
      <c r="B18" s="3" t="s">
        <v>20</v>
      </c>
      <c r="C18" s="9">
        <f>SUM(D18:F18)</f>
        <v>59738.5</v>
      </c>
      <c r="D18" s="9"/>
      <c r="E18" s="25">
        <v>12868.1</v>
      </c>
      <c r="F18" s="9">
        <v>46870.400000000001</v>
      </c>
      <c r="G18" s="9">
        <f>SUM(H18:L18)</f>
        <v>58362.2</v>
      </c>
      <c r="H18" s="9"/>
      <c r="I18" s="9"/>
      <c r="J18" s="25">
        <v>12763.6</v>
      </c>
      <c r="K18" s="9"/>
      <c r="L18" s="9">
        <v>45598.6</v>
      </c>
      <c r="M18" s="7">
        <f>SUM(G18/C18)</f>
        <v>0.97696125614134932</v>
      </c>
      <c r="N18" s="7"/>
      <c r="O18" s="7"/>
      <c r="P18" s="26">
        <f t="shared" si="0"/>
        <v>99.187914299702356</v>
      </c>
      <c r="Q18" s="7">
        <f>SUM(L18/F18)</f>
        <v>0.9728656038779272</v>
      </c>
    </row>
    <row r="19" spans="1:17" ht="14.25" customHeight="1" x14ac:dyDescent="0.3">
      <c r="A19" s="27">
        <v>107</v>
      </c>
      <c r="B19" s="3" t="s">
        <v>121</v>
      </c>
      <c r="C19" s="9"/>
      <c r="D19" s="9"/>
      <c r="E19" s="25">
        <v>864.6</v>
      </c>
      <c r="F19" s="9"/>
      <c r="G19" s="9"/>
      <c r="H19" s="9"/>
      <c r="I19" s="9"/>
      <c r="J19" s="25">
        <v>864.6</v>
      </c>
      <c r="K19" s="9"/>
      <c r="L19" s="9"/>
      <c r="M19" s="7"/>
      <c r="N19" s="7"/>
      <c r="O19" s="7"/>
      <c r="P19" s="26">
        <f t="shared" si="0"/>
        <v>100</v>
      </c>
      <c r="Q19" s="7"/>
    </row>
    <row r="20" spans="1:17" ht="15" customHeight="1" x14ac:dyDescent="0.3">
      <c r="A20" s="8">
        <v>113</v>
      </c>
      <c r="B20" s="3" t="s">
        <v>58</v>
      </c>
      <c r="C20" s="9">
        <f>SUM(D20:F20)</f>
        <v>2513.7000000000003</v>
      </c>
      <c r="D20" s="9"/>
      <c r="E20" s="9">
        <v>2363.4</v>
      </c>
      <c r="F20" s="9">
        <v>150.30000000000001</v>
      </c>
      <c r="G20" s="9">
        <f>SUM(H20:L20)</f>
        <v>2344.1999999999998</v>
      </c>
      <c r="H20" s="9"/>
      <c r="I20" s="9"/>
      <c r="J20" s="9">
        <v>2344.1999999999998</v>
      </c>
      <c r="K20" s="9"/>
      <c r="L20" s="9"/>
      <c r="M20" s="7">
        <f>SUM(G20/C20)</f>
        <v>0.9325695190356843</v>
      </c>
      <c r="N20" s="7"/>
      <c r="O20" s="7"/>
      <c r="P20" s="26">
        <f t="shared" si="0"/>
        <v>99.187611068799171</v>
      </c>
      <c r="Q20" s="7">
        <f>SUM(L20/F20)</f>
        <v>0</v>
      </c>
    </row>
    <row r="21" spans="1:17" ht="30" customHeight="1" x14ac:dyDescent="0.3">
      <c r="A21" s="30">
        <v>200</v>
      </c>
      <c r="B21" s="5" t="s">
        <v>52</v>
      </c>
      <c r="C21" s="6">
        <f>SUM(C22:C23)</f>
        <v>463.9</v>
      </c>
      <c r="D21" s="6"/>
      <c r="E21" s="28">
        <f>SUM(E22)</f>
        <v>346.4</v>
      </c>
      <c r="F21" s="6">
        <f>SUM(F22:F23)</f>
        <v>341.4</v>
      </c>
      <c r="G21" s="6">
        <f>SUM(H21:L21)</f>
        <v>579.59999999999991</v>
      </c>
      <c r="H21" s="6">
        <f>SUM(H22:H23)</f>
        <v>0</v>
      </c>
      <c r="I21" s="6"/>
      <c r="J21" s="28">
        <f>SUM(J22)</f>
        <v>346.4</v>
      </c>
      <c r="K21" s="6"/>
      <c r="L21" s="6">
        <f>SUM(L22:L23)</f>
        <v>233.2</v>
      </c>
      <c r="M21" s="7">
        <f>SUM(G21/C21)</f>
        <v>1.2494071998275489</v>
      </c>
      <c r="N21" s="7"/>
      <c r="O21" s="7"/>
      <c r="P21" s="31">
        <f>SUM(J21/E21)*100</f>
        <v>100</v>
      </c>
      <c r="Q21" s="7">
        <f>SUM(L21/F21)</f>
        <v>0.68306971294669017</v>
      </c>
    </row>
    <row r="22" spans="1:17" ht="15" customHeight="1" x14ac:dyDescent="0.3">
      <c r="A22" s="8">
        <v>203</v>
      </c>
      <c r="B22" s="3" t="s">
        <v>53</v>
      </c>
      <c r="C22" s="9"/>
      <c r="D22" s="9"/>
      <c r="E22" s="9">
        <v>346.4</v>
      </c>
      <c r="F22" s="9"/>
      <c r="G22" s="9"/>
      <c r="H22" s="9"/>
      <c r="I22" s="9"/>
      <c r="J22" s="9">
        <v>346.4</v>
      </c>
      <c r="K22" s="9"/>
      <c r="L22" s="9"/>
      <c r="M22" s="7"/>
      <c r="N22" s="7"/>
      <c r="O22" s="7"/>
      <c r="P22" s="31">
        <f>SUM(J22/E22)*100</f>
        <v>100</v>
      </c>
      <c r="Q22" s="7"/>
    </row>
    <row r="23" spans="1:17" ht="30" customHeight="1" x14ac:dyDescent="0.3">
      <c r="A23" s="30">
        <v>300</v>
      </c>
      <c r="B23" s="5" t="s">
        <v>8</v>
      </c>
      <c r="C23" s="6">
        <f>SUM(C25:C25)</f>
        <v>463.9</v>
      </c>
      <c r="D23" s="6"/>
      <c r="E23" s="28">
        <f>SUM(E24:E26)</f>
        <v>2851.5</v>
      </c>
      <c r="F23" s="6">
        <f>SUM(F25:F25)</f>
        <v>341.4</v>
      </c>
      <c r="G23" s="6">
        <f>SUM(H23:L23)</f>
        <v>3084.7</v>
      </c>
      <c r="H23" s="6">
        <f>SUM(H25:H25)</f>
        <v>0</v>
      </c>
      <c r="I23" s="6"/>
      <c r="J23" s="28">
        <f>SUM(J24:J26)</f>
        <v>2851.5</v>
      </c>
      <c r="K23" s="6"/>
      <c r="L23" s="6">
        <f>SUM(L25:L25)</f>
        <v>233.2</v>
      </c>
      <c r="M23" s="7">
        <f>SUM(G23/C23)</f>
        <v>6.6494934253071785</v>
      </c>
      <c r="N23" s="7"/>
      <c r="O23" s="7"/>
      <c r="P23" s="31">
        <f t="shared" si="0"/>
        <v>100</v>
      </c>
      <c r="Q23" s="7">
        <f>SUM(L23/F23)</f>
        <v>0.68306971294669017</v>
      </c>
    </row>
    <row r="24" spans="1:17" ht="19.5" customHeight="1" x14ac:dyDescent="0.3">
      <c r="A24" s="27">
        <v>309</v>
      </c>
      <c r="B24" s="3" t="s">
        <v>122</v>
      </c>
      <c r="C24" s="9">
        <f>SUM(E24:F24)</f>
        <v>2320.9</v>
      </c>
      <c r="D24" s="9"/>
      <c r="E24" s="25">
        <v>1979.5</v>
      </c>
      <c r="F24" s="9">
        <v>341.4</v>
      </c>
      <c r="G24" s="9">
        <f>SUM(H24:L24)</f>
        <v>2212.6999999999998</v>
      </c>
      <c r="H24" s="9"/>
      <c r="I24" s="9"/>
      <c r="J24" s="25">
        <v>1979.5</v>
      </c>
      <c r="K24" s="9"/>
      <c r="L24" s="9">
        <v>233.2</v>
      </c>
      <c r="M24" s="7">
        <f>SUM(G24/C24)</f>
        <v>0.95338015425050615</v>
      </c>
      <c r="N24" s="7"/>
      <c r="O24" s="7"/>
      <c r="P24" s="26">
        <f>SUM(J24/E24)*100</f>
        <v>100</v>
      </c>
      <c r="Q24" s="7">
        <f>SUM(L24/F24)</f>
        <v>0.68306971294669017</v>
      </c>
    </row>
    <row r="25" spans="1:17" ht="48" customHeight="1" x14ac:dyDescent="0.3">
      <c r="A25" s="27">
        <v>310</v>
      </c>
      <c r="B25" s="3" t="s">
        <v>21</v>
      </c>
      <c r="C25" s="9">
        <f>SUM(E25:F25)</f>
        <v>463.9</v>
      </c>
      <c r="D25" s="9"/>
      <c r="E25" s="25">
        <v>122.5</v>
      </c>
      <c r="F25" s="9">
        <v>341.4</v>
      </c>
      <c r="G25" s="9">
        <f>SUM(H25:L25)</f>
        <v>355.7</v>
      </c>
      <c r="H25" s="9"/>
      <c r="I25" s="9"/>
      <c r="J25" s="25">
        <v>122.5</v>
      </c>
      <c r="K25" s="9"/>
      <c r="L25" s="9">
        <v>233.2</v>
      </c>
      <c r="M25" s="7">
        <f>SUM(G25/C25)</f>
        <v>0.76676007760293163</v>
      </c>
      <c r="N25" s="7"/>
      <c r="O25" s="7"/>
      <c r="P25" s="26">
        <f t="shared" si="0"/>
        <v>100</v>
      </c>
      <c r="Q25" s="7">
        <f>SUM(L25/F25)</f>
        <v>0.68306971294669017</v>
      </c>
    </row>
    <row r="26" spans="1:17" ht="34.5" customHeight="1" x14ac:dyDescent="0.3">
      <c r="A26" s="27">
        <v>314</v>
      </c>
      <c r="B26" s="3" t="s">
        <v>123</v>
      </c>
      <c r="C26" s="9">
        <f>SUM(E26:F26)</f>
        <v>1090.9000000000001</v>
      </c>
      <c r="D26" s="9"/>
      <c r="E26" s="25">
        <v>749.5</v>
      </c>
      <c r="F26" s="9">
        <v>341.4</v>
      </c>
      <c r="G26" s="9">
        <f>SUM(H26:L26)</f>
        <v>982.7</v>
      </c>
      <c r="H26" s="9"/>
      <c r="I26" s="9"/>
      <c r="J26" s="25">
        <v>749.5</v>
      </c>
      <c r="K26" s="9"/>
      <c r="L26" s="9">
        <v>233.2</v>
      </c>
      <c r="M26" s="7">
        <f>SUM(G26/C26)</f>
        <v>0.90081584013200111</v>
      </c>
      <c r="N26" s="7"/>
      <c r="O26" s="7"/>
      <c r="P26" s="26">
        <f>SUM(J26/E26)*100</f>
        <v>100</v>
      </c>
      <c r="Q26" s="7">
        <f>SUM(L26/F26)</f>
        <v>0.68306971294669017</v>
      </c>
    </row>
    <row r="27" spans="1:17" ht="21" customHeight="1" x14ac:dyDescent="0.3">
      <c r="A27" s="30">
        <v>400</v>
      </c>
      <c r="B27" s="5" t="s">
        <v>60</v>
      </c>
      <c r="C27" s="6"/>
      <c r="D27" s="6"/>
      <c r="E27" s="28">
        <f>E28+E29</f>
        <v>14891.6</v>
      </c>
      <c r="F27" s="6"/>
      <c r="G27" s="6"/>
      <c r="H27" s="6"/>
      <c r="I27" s="6"/>
      <c r="J27" s="28">
        <f>J28+J29</f>
        <v>11519.7</v>
      </c>
      <c r="K27" s="6"/>
      <c r="L27" s="6"/>
      <c r="M27" s="53"/>
      <c r="N27" s="53"/>
      <c r="O27" s="53"/>
      <c r="P27" s="31">
        <f>SUM(J27/E27)*100</f>
        <v>77.357033495393381</v>
      </c>
      <c r="Q27" s="7"/>
    </row>
    <row r="28" spans="1:17" ht="18.75" customHeight="1" x14ac:dyDescent="0.3">
      <c r="A28" s="27">
        <v>409</v>
      </c>
      <c r="B28" s="3" t="s">
        <v>59</v>
      </c>
      <c r="C28" s="9"/>
      <c r="D28" s="9"/>
      <c r="E28" s="25">
        <v>11527.6</v>
      </c>
      <c r="F28" s="9"/>
      <c r="G28" s="9"/>
      <c r="H28" s="9"/>
      <c r="I28" s="9"/>
      <c r="J28" s="25">
        <v>10369.700000000001</v>
      </c>
      <c r="K28" s="9"/>
      <c r="L28" s="9"/>
      <c r="M28" s="7"/>
      <c r="N28" s="7"/>
      <c r="O28" s="7"/>
      <c r="P28" s="26">
        <f t="shared" si="0"/>
        <v>89.955411360560745</v>
      </c>
      <c r="Q28" s="7"/>
    </row>
    <row r="29" spans="1:17" ht="18.75" customHeight="1" x14ac:dyDescent="0.3">
      <c r="A29" s="27">
        <v>412</v>
      </c>
      <c r="B29" s="3" t="s">
        <v>61</v>
      </c>
      <c r="C29" s="9"/>
      <c r="D29" s="9"/>
      <c r="E29" s="25">
        <v>3364</v>
      </c>
      <c r="F29" s="9"/>
      <c r="G29" s="9"/>
      <c r="H29" s="9"/>
      <c r="I29" s="9"/>
      <c r="J29" s="25">
        <v>1150</v>
      </c>
      <c r="K29" s="9"/>
      <c r="L29" s="9"/>
      <c r="M29" s="7"/>
      <c r="N29" s="7"/>
      <c r="O29" s="7"/>
      <c r="P29" s="26">
        <f t="shared" si="0"/>
        <v>34.18549346016647</v>
      </c>
      <c r="Q29" s="7"/>
    </row>
    <row r="30" spans="1:17" ht="15" customHeight="1" x14ac:dyDescent="0.2">
      <c r="A30" s="4">
        <v>500</v>
      </c>
      <c r="B30" s="5" t="s">
        <v>9</v>
      </c>
      <c r="C30" s="6">
        <f>SUM(D30:F30)</f>
        <v>48895.100000000006</v>
      </c>
      <c r="D30" s="6"/>
      <c r="E30" s="6">
        <f t="shared" ref="E30:J30" si="1">SUM(E31:E33)</f>
        <v>27387.800000000003</v>
      </c>
      <c r="F30" s="6">
        <f t="shared" si="1"/>
        <v>21507.3</v>
      </c>
      <c r="G30" s="6">
        <f t="shared" si="1"/>
        <v>23678.3</v>
      </c>
      <c r="H30" s="6">
        <f t="shared" si="1"/>
        <v>0</v>
      </c>
      <c r="I30" s="6">
        <f t="shared" si="1"/>
        <v>0</v>
      </c>
      <c r="J30" s="6">
        <f t="shared" si="1"/>
        <v>26999.599999999999</v>
      </c>
      <c r="K30" s="6"/>
      <c r="L30" s="6">
        <f>SUM(L31:L32)</f>
        <v>19251</v>
      </c>
      <c r="M30" s="7">
        <f>SUM(G30/C30)</f>
        <v>0.48426733967207342</v>
      </c>
      <c r="N30" s="7"/>
      <c r="O30" s="7"/>
      <c r="P30" s="24">
        <f t="shared" si="0"/>
        <v>98.582580565069094</v>
      </c>
      <c r="Q30" s="7">
        <f>SUM(L30/F30)</f>
        <v>0.89509143407122238</v>
      </c>
    </row>
    <row r="31" spans="1:17" ht="15" customHeight="1" x14ac:dyDescent="0.2">
      <c r="A31" s="8">
        <v>501</v>
      </c>
      <c r="B31" s="3" t="s">
        <v>10</v>
      </c>
      <c r="C31" s="9">
        <f>SUM(E31:F31)</f>
        <v>3663.8</v>
      </c>
      <c r="D31" s="9"/>
      <c r="E31" s="9">
        <v>1835.8</v>
      </c>
      <c r="F31" s="9">
        <v>1828</v>
      </c>
      <c r="G31" s="9">
        <f>SUM(H31:L31)</f>
        <v>3339.2</v>
      </c>
      <c r="H31" s="9"/>
      <c r="I31" s="9"/>
      <c r="J31" s="9">
        <v>1835.5</v>
      </c>
      <c r="K31" s="9"/>
      <c r="L31" s="9">
        <v>1503.7</v>
      </c>
      <c r="M31" s="7">
        <f>SUM(G31/C31)</f>
        <v>0.91140346088760293</v>
      </c>
      <c r="N31" s="7"/>
      <c r="O31" s="7"/>
      <c r="P31" s="22">
        <f t="shared" si="0"/>
        <v>99.983658350582843</v>
      </c>
      <c r="Q31" s="7"/>
    </row>
    <row r="32" spans="1:17" ht="15" customHeight="1" x14ac:dyDescent="0.2">
      <c r="A32" s="8">
        <v>502</v>
      </c>
      <c r="B32" s="3" t="s">
        <v>11</v>
      </c>
      <c r="C32" s="9">
        <f>SUM(E32:F32)</f>
        <v>22271.1</v>
      </c>
      <c r="D32" s="9"/>
      <c r="E32" s="9">
        <v>2591.8000000000002</v>
      </c>
      <c r="F32" s="9">
        <v>19679.3</v>
      </c>
      <c r="G32" s="9">
        <f>SUM(H32:L32)</f>
        <v>20339.099999999999</v>
      </c>
      <c r="H32" s="9"/>
      <c r="I32" s="9"/>
      <c r="J32" s="9">
        <v>2591.8000000000002</v>
      </c>
      <c r="K32" s="9"/>
      <c r="L32" s="9">
        <v>17747.3</v>
      </c>
      <c r="M32" s="7">
        <f>SUM(G32/C32)</f>
        <v>0.91325080485472199</v>
      </c>
      <c r="N32" s="7"/>
      <c r="O32" s="7"/>
      <c r="P32" s="22">
        <f t="shared" si="0"/>
        <v>100</v>
      </c>
      <c r="Q32" s="7">
        <f>SUM(L32/F32)</f>
        <v>0.90182577632334482</v>
      </c>
    </row>
    <row r="33" spans="1:17" ht="15" customHeight="1" x14ac:dyDescent="0.3">
      <c r="A33" s="27">
        <v>503</v>
      </c>
      <c r="B33" s="29" t="s">
        <v>16</v>
      </c>
      <c r="C33" s="9"/>
      <c r="D33" s="9"/>
      <c r="E33" s="25">
        <v>22960.2</v>
      </c>
      <c r="F33" s="9"/>
      <c r="G33" s="9"/>
      <c r="H33" s="9"/>
      <c r="I33" s="9"/>
      <c r="J33" s="25">
        <v>22572.3</v>
      </c>
      <c r="K33" s="9"/>
      <c r="L33" s="9"/>
      <c r="M33" s="7"/>
      <c r="N33" s="7"/>
      <c r="O33" s="7"/>
      <c r="P33" s="26">
        <f t="shared" si="0"/>
        <v>98.310554786108128</v>
      </c>
      <c r="Q33" s="7"/>
    </row>
    <row r="34" spans="1:17" ht="15" customHeight="1" x14ac:dyDescent="0.3">
      <c r="A34" s="30">
        <v>700</v>
      </c>
      <c r="B34" s="54" t="s">
        <v>63</v>
      </c>
      <c r="C34" s="6"/>
      <c r="D34" s="6"/>
      <c r="E34" s="28">
        <f>E35</f>
        <v>50</v>
      </c>
      <c r="F34" s="6"/>
      <c r="G34" s="6"/>
      <c r="H34" s="6"/>
      <c r="I34" s="6"/>
      <c r="J34" s="28">
        <f>J35</f>
        <v>50</v>
      </c>
      <c r="K34" s="6"/>
      <c r="L34" s="6"/>
      <c r="M34" s="53"/>
      <c r="N34" s="53"/>
      <c r="O34" s="53"/>
      <c r="P34" s="24">
        <f t="shared" si="0"/>
        <v>100</v>
      </c>
      <c r="Q34" s="7"/>
    </row>
    <row r="35" spans="1:17" ht="15" customHeight="1" x14ac:dyDescent="0.3">
      <c r="A35" s="27">
        <v>707</v>
      </c>
      <c r="B35" s="29" t="s">
        <v>64</v>
      </c>
      <c r="C35" s="9"/>
      <c r="D35" s="9"/>
      <c r="E35" s="25">
        <v>50</v>
      </c>
      <c r="F35" s="9"/>
      <c r="G35" s="9"/>
      <c r="H35" s="9"/>
      <c r="I35" s="9"/>
      <c r="J35" s="25">
        <v>50</v>
      </c>
      <c r="K35" s="9"/>
      <c r="L35" s="9"/>
      <c r="M35" s="7"/>
      <c r="N35" s="7"/>
      <c r="O35" s="7"/>
      <c r="P35" s="22">
        <f t="shared" si="0"/>
        <v>100</v>
      </c>
      <c r="Q35" s="7"/>
    </row>
    <row r="36" spans="1:17" ht="27.75" customHeight="1" x14ac:dyDescent="0.3">
      <c r="A36" s="30">
        <v>800</v>
      </c>
      <c r="B36" s="5" t="s">
        <v>22</v>
      </c>
      <c r="C36" s="6">
        <f>SUM(D36:F36)</f>
        <v>65096.5</v>
      </c>
      <c r="D36" s="6"/>
      <c r="E36" s="28">
        <f>SUM(E37)</f>
        <v>28887.4</v>
      </c>
      <c r="F36" s="6">
        <f>SUM(F37)</f>
        <v>36209.1</v>
      </c>
      <c r="G36" s="6">
        <f>SUM(H36:L36)</f>
        <v>61553.599999999999</v>
      </c>
      <c r="H36" s="6">
        <f>SUM(H37)</f>
        <v>0</v>
      </c>
      <c r="I36" s="6"/>
      <c r="J36" s="28">
        <f>SUM(J37)</f>
        <v>28152.6</v>
      </c>
      <c r="K36" s="6"/>
      <c r="L36" s="6">
        <f>SUM(L37)</f>
        <v>33401</v>
      </c>
      <c r="M36" s="7">
        <f>SUM(G36/C36)</f>
        <v>0.94557464687041548</v>
      </c>
      <c r="N36" s="7"/>
      <c r="O36" s="7"/>
      <c r="P36" s="24">
        <f t="shared" si="0"/>
        <v>97.456330441645832</v>
      </c>
      <c r="Q36" s="7">
        <f>SUM(L36/F36)</f>
        <v>0.92244767199405675</v>
      </c>
    </row>
    <row r="37" spans="1:17" ht="15" customHeight="1" x14ac:dyDescent="0.2">
      <c r="A37" s="8">
        <v>801</v>
      </c>
      <c r="B37" s="3" t="s">
        <v>12</v>
      </c>
      <c r="C37" s="9">
        <f>SUM(D37:F37)</f>
        <v>65096.5</v>
      </c>
      <c r="D37" s="9"/>
      <c r="E37" s="9">
        <v>28887.4</v>
      </c>
      <c r="F37" s="9">
        <v>36209.1</v>
      </c>
      <c r="G37" s="9">
        <f>SUM(H37:L37)</f>
        <v>61553.599999999999</v>
      </c>
      <c r="H37" s="9"/>
      <c r="I37" s="9"/>
      <c r="J37" s="9">
        <v>28152.6</v>
      </c>
      <c r="K37" s="9"/>
      <c r="L37" s="9">
        <v>33401</v>
      </c>
      <c r="M37" s="7">
        <f>SUM(G37/C37)</f>
        <v>0.94557464687041548</v>
      </c>
      <c r="N37" s="7"/>
      <c r="O37" s="7"/>
      <c r="P37" s="22">
        <f t="shared" si="0"/>
        <v>97.456330441645832</v>
      </c>
      <c r="Q37" s="7">
        <f>SUM(L37/F37)</f>
        <v>0.92244767199405675</v>
      </c>
    </row>
    <row r="38" spans="1:17" s="143" customFormat="1" ht="15" customHeight="1" x14ac:dyDescent="0.2">
      <c r="A38" s="4">
        <v>1000</v>
      </c>
      <c r="B38" s="5" t="s">
        <v>91</v>
      </c>
      <c r="C38" s="6"/>
      <c r="D38" s="6"/>
      <c r="E38" s="6">
        <f>E39</f>
        <v>1253.4000000000001</v>
      </c>
      <c r="F38" s="6"/>
      <c r="G38" s="6"/>
      <c r="H38" s="6"/>
      <c r="I38" s="6"/>
      <c r="J38" s="6">
        <f>J39</f>
        <v>1253.4000000000001</v>
      </c>
      <c r="K38" s="6"/>
      <c r="L38" s="6"/>
      <c r="M38" s="53"/>
      <c r="N38" s="53"/>
      <c r="O38" s="53"/>
      <c r="P38" s="24">
        <f>P39</f>
        <v>100</v>
      </c>
      <c r="Q38" s="53"/>
    </row>
    <row r="39" spans="1:17" ht="15" customHeight="1" x14ac:dyDescent="0.2">
      <c r="A39" s="8">
        <v>1001</v>
      </c>
      <c r="B39" s="3" t="s">
        <v>92</v>
      </c>
      <c r="C39" s="9"/>
      <c r="D39" s="9"/>
      <c r="E39" s="9">
        <v>1253.4000000000001</v>
      </c>
      <c r="F39" s="9"/>
      <c r="G39" s="9"/>
      <c r="H39" s="9"/>
      <c r="I39" s="9"/>
      <c r="J39" s="9">
        <v>1253.4000000000001</v>
      </c>
      <c r="K39" s="9"/>
      <c r="L39" s="9"/>
      <c r="M39" s="7"/>
      <c r="N39" s="7"/>
      <c r="O39" s="7"/>
      <c r="P39" s="22">
        <f t="shared" si="0"/>
        <v>100</v>
      </c>
      <c r="Q39" s="7"/>
    </row>
    <row r="40" spans="1:17" ht="15" customHeight="1" x14ac:dyDescent="0.2">
      <c r="A40" s="4">
        <v>1100</v>
      </c>
      <c r="B40" s="5" t="s">
        <v>93</v>
      </c>
      <c r="C40" s="6">
        <f>SUM(E40:F40)</f>
        <v>50</v>
      </c>
      <c r="D40" s="6"/>
      <c r="E40" s="6">
        <f t="shared" ref="E40:J40" si="2">SUM(E41:E41)</f>
        <v>50</v>
      </c>
      <c r="F40" s="6">
        <f t="shared" si="2"/>
        <v>0</v>
      </c>
      <c r="G40" s="6">
        <f t="shared" si="2"/>
        <v>50</v>
      </c>
      <c r="H40" s="6">
        <f t="shared" si="2"/>
        <v>0</v>
      </c>
      <c r="I40" s="6">
        <f t="shared" si="2"/>
        <v>0</v>
      </c>
      <c r="J40" s="6">
        <f t="shared" si="2"/>
        <v>50</v>
      </c>
      <c r="K40" s="6"/>
      <c r="L40" s="6" t="e">
        <f>SUM(#REF!)</f>
        <v>#REF!</v>
      </c>
      <c r="M40" s="7">
        <f>SUM(G40/C40)</f>
        <v>1</v>
      </c>
      <c r="N40" s="7"/>
      <c r="O40" s="7"/>
      <c r="P40" s="24">
        <f t="shared" si="0"/>
        <v>100</v>
      </c>
      <c r="Q40" s="7" t="e">
        <f>SUM(L40/F40)</f>
        <v>#REF!</v>
      </c>
    </row>
    <row r="41" spans="1:17" ht="15" customHeight="1" x14ac:dyDescent="0.2">
      <c r="A41" s="8">
        <v>1101</v>
      </c>
      <c r="B41" s="23" t="s">
        <v>94</v>
      </c>
      <c r="C41" s="9"/>
      <c r="D41" s="9"/>
      <c r="E41" s="9">
        <v>50</v>
      </c>
      <c r="F41" s="9"/>
      <c r="G41" s="9">
        <f>SUM(H41:L41)</f>
        <v>50</v>
      </c>
      <c r="H41" s="9"/>
      <c r="I41" s="9"/>
      <c r="J41" s="9">
        <v>50</v>
      </c>
      <c r="K41" s="9"/>
      <c r="L41" s="9"/>
      <c r="M41" s="7"/>
      <c r="N41" s="7"/>
      <c r="O41" s="7"/>
      <c r="P41" s="22">
        <f t="shared" si="0"/>
        <v>100</v>
      </c>
      <c r="Q41" s="7"/>
    </row>
    <row r="42" spans="1:17" ht="15" customHeight="1" x14ac:dyDescent="0.2">
      <c r="A42" s="4"/>
      <c r="B42" s="5" t="s">
        <v>13</v>
      </c>
      <c r="C42" s="6" t="e">
        <f>SUM(#REF!+#REF!+C40+C36+#REF!+C30+#REF!+C23+#REF!+C15)</f>
        <v>#REF!</v>
      </c>
      <c r="D42" s="6" t="e">
        <f>SUM(#REF!+#REF!+D40+D36+#REF!+D30+#REF!+D23+#REF!+D15)</f>
        <v>#REF!</v>
      </c>
      <c r="E42" s="6">
        <f>SUM(E40+E36+E30+E23+E15+E21+E27+E34+E38)</f>
        <v>94387.9</v>
      </c>
      <c r="F42" s="6" t="e">
        <f>SUM(#REF!+#REF!+F40+F36+#REF!+F30+#REF!+F23+F15)</f>
        <v>#REF!</v>
      </c>
      <c r="G42" s="6" t="e">
        <f>SUM(#REF!+#REF!+G40+G36+#REF!+G30+#REF!+G23+G15)</f>
        <v>#REF!</v>
      </c>
      <c r="H42" s="6" t="e">
        <f>SUM(#REF!+#REF!+H40+H36+#REF!+H30+#REF!+H23+H15)</f>
        <v>#REF!</v>
      </c>
      <c r="I42" s="6" t="e">
        <f>SUM(#REF!+#REF!+I40+I36+#REF!+I30+#REF!+I23+I15)</f>
        <v>#REF!</v>
      </c>
      <c r="J42" s="6">
        <f>SUM(J40+J36+J30+J23+J15+J21+J27+J34+J38)</f>
        <v>89769.299999999974</v>
      </c>
      <c r="K42" s="6"/>
      <c r="L42" s="6" t="e">
        <f>SUM(#REF!+#REF!+L40+L36+#REF!+L30+#REF!+L23+#REF!+L15)</f>
        <v>#REF!</v>
      </c>
      <c r="M42" s="7" t="e">
        <f>SUM(G42/C42)</f>
        <v>#REF!</v>
      </c>
      <c r="N42" s="7"/>
      <c r="O42" s="7"/>
      <c r="P42" s="24">
        <f t="shared" si="0"/>
        <v>95.106788052282099</v>
      </c>
      <c r="Q42" s="7" t="e">
        <f>SUM(L42/F42)</f>
        <v>#REF!</v>
      </c>
    </row>
    <row r="43" spans="1:17" ht="15.6" x14ac:dyDescent="0.3">
      <c r="A43" s="10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</row>
    <row r="44" spans="1:17" hidden="1" x14ac:dyDescent="0.2">
      <c r="C44" s="11" t="e">
        <f>SUM(C42-#REF!)</f>
        <v>#REF!</v>
      </c>
      <c r="D44" s="11" t="e">
        <f>SUM(D42-#REF!)</f>
        <v>#REF!</v>
      </c>
      <c r="E44" s="11" t="e">
        <f>SUM(E42-#REF!)</f>
        <v>#REF!</v>
      </c>
      <c r="F44" s="11" t="e">
        <f>SUM(F42-#REF!)</f>
        <v>#REF!</v>
      </c>
      <c r="G44" s="11" t="e">
        <f>SUM(G42-#REF!)</f>
        <v>#REF!</v>
      </c>
    </row>
  </sheetData>
  <mergeCells count="20">
    <mergeCell ref="O13:O14"/>
    <mergeCell ref="P13:P14"/>
    <mergeCell ref="A10:P10"/>
    <mergeCell ref="A11:P11"/>
    <mergeCell ref="E1:P1"/>
    <mergeCell ref="E2:P2"/>
    <mergeCell ref="E3:P3"/>
    <mergeCell ref="E4:P4"/>
    <mergeCell ref="J13:J14"/>
    <mergeCell ref="L13:L14"/>
    <mergeCell ref="Q13:Q14"/>
    <mergeCell ref="E5:P5"/>
    <mergeCell ref="A9:P9"/>
    <mergeCell ref="A13:A14"/>
    <mergeCell ref="B13:B14"/>
    <mergeCell ref="M13:M14"/>
    <mergeCell ref="D13:D14"/>
    <mergeCell ref="E13:E14"/>
    <mergeCell ref="F13:F14"/>
    <mergeCell ref="H13:H14"/>
  </mergeCells>
  <phoneticPr fontId="3" type="noConversion"/>
  <pageMargins left="0.55118110236220474" right="0.19685039370078741" top="0.39370078740157483" bottom="0.51181102362204722" header="0.39370078740157483" footer="0.31496062992125984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 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2025-02-24T12:44:49Z</cp:lastPrinted>
  <dcterms:created xsi:type="dcterms:W3CDTF">1996-10-08T23:32:33Z</dcterms:created>
  <dcterms:modified xsi:type="dcterms:W3CDTF">2025-05-28T09:21:00Z</dcterms:modified>
</cp:coreProperties>
</file>