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1-й год" sheetId="1" r:id="rId1"/>
  </sheets>
  <definedNames>
    <definedName name="_xlnm.Print_Titles" localSheetId="0">'1-й год'!$11:$11</definedName>
  </definedNames>
  <calcPr calcId="162913" fullCalcOnLoad="1"/>
</workbook>
</file>

<file path=xl/calcChain.xml><?xml version="1.0" encoding="utf-8"?>
<calcChain xmlns="http://schemas.openxmlformats.org/spreadsheetml/2006/main">
  <c r="BB37" i="1" l="1"/>
  <c r="BB38" i="1"/>
  <c r="BB39" i="1"/>
  <c r="BA180" i="1"/>
  <c r="BA179" i="1"/>
  <c r="BA185" i="1"/>
  <c r="BA184" i="1"/>
  <c r="BA175" i="1"/>
  <c r="BA174" i="1" s="1"/>
  <c r="BB174" i="1" s="1"/>
  <c r="BA169" i="1"/>
  <c r="BA168" i="1" s="1"/>
  <c r="BB168" i="1" s="1"/>
  <c r="BA166" i="1"/>
  <c r="BA165" i="1" s="1"/>
  <c r="BB165" i="1" s="1"/>
  <c r="BA163" i="1"/>
  <c r="BA161" i="1"/>
  <c r="BA160" i="1" s="1"/>
  <c r="BB160" i="1" s="1"/>
  <c r="BA158" i="1"/>
  <c r="BA156" i="1"/>
  <c r="BA154" i="1"/>
  <c r="BA153" i="1" s="1"/>
  <c r="BB153" i="1" s="1"/>
  <c r="BA151" i="1"/>
  <c r="BA150" i="1" s="1"/>
  <c r="BA146" i="1"/>
  <c r="BA145" i="1"/>
  <c r="BA144" i="1" s="1"/>
  <c r="BA141" i="1"/>
  <c r="BA140" i="1"/>
  <c r="BB140" i="1" s="1"/>
  <c r="BA138" i="1"/>
  <c r="BA137" i="1" s="1"/>
  <c r="BB137" i="1" s="1"/>
  <c r="BA135" i="1"/>
  <c r="BA134" i="1"/>
  <c r="BB134" i="1" s="1"/>
  <c r="BA132" i="1"/>
  <c r="BA131" i="1" s="1"/>
  <c r="BB131" i="1" s="1"/>
  <c r="BA129" i="1"/>
  <c r="BA128" i="1"/>
  <c r="BB128" i="1" s="1"/>
  <c r="BA126" i="1"/>
  <c r="BA125" i="1" s="1"/>
  <c r="BB125" i="1" s="1"/>
  <c r="BA123" i="1"/>
  <c r="BA122" i="1"/>
  <c r="BB122" i="1" s="1"/>
  <c r="BA120" i="1"/>
  <c r="BA119" i="1" s="1"/>
  <c r="BB119" i="1" s="1"/>
  <c r="BA117" i="1"/>
  <c r="BA114" i="1"/>
  <c r="BA113" i="1" s="1"/>
  <c r="BB113" i="1" s="1"/>
  <c r="BA115" i="1"/>
  <c r="BB115" i="1"/>
  <c r="BA107" i="1"/>
  <c r="BA108" i="1"/>
  <c r="BA104" i="1"/>
  <c r="BA103" i="1" s="1"/>
  <c r="BB103" i="1" s="1"/>
  <c r="BA105" i="1"/>
  <c r="BA98" i="1"/>
  <c r="BA97" i="1" s="1"/>
  <c r="BA93" i="1"/>
  <c r="BA92" i="1" s="1"/>
  <c r="BA86" i="1"/>
  <c r="BA85" i="1" s="1"/>
  <c r="BB85" i="1" s="1"/>
  <c r="BA82" i="1"/>
  <c r="BA83" i="1"/>
  <c r="BA79" i="1"/>
  <c r="BA78" i="1" s="1"/>
  <c r="BA80" i="1"/>
  <c r="BA63" i="1"/>
  <c r="BA62" i="1" s="1"/>
  <c r="BB62" i="1" s="1"/>
  <c r="BA48" i="1"/>
  <c r="BA47" i="1" s="1"/>
  <c r="BA32" i="1"/>
  <c r="BA30" i="1"/>
  <c r="BB30" i="1"/>
  <c r="BA28" i="1"/>
  <c r="BA27" i="1" s="1"/>
  <c r="BB27" i="1" s="1"/>
  <c r="BA25" i="1"/>
  <c r="BA24" i="1" s="1"/>
  <c r="BA20" i="1"/>
  <c r="BA19" i="1" s="1"/>
  <c r="BA21" i="1"/>
  <c r="BB186" i="1"/>
  <c r="BB185" i="1"/>
  <c r="BB181" i="1"/>
  <c r="BB180" i="1"/>
  <c r="BB176" i="1"/>
  <c r="BB175" i="1"/>
  <c r="BB173" i="1"/>
  <c r="BB172" i="1"/>
  <c r="BB171" i="1"/>
  <c r="BB170" i="1"/>
  <c r="BB169" i="1"/>
  <c r="BB167" i="1"/>
  <c r="BB166" i="1"/>
  <c r="BB164" i="1"/>
  <c r="BB163" i="1"/>
  <c r="BB162" i="1"/>
  <c r="BB159" i="1"/>
  <c r="BB158" i="1"/>
  <c r="BB157" i="1"/>
  <c r="BB156" i="1"/>
  <c r="BB155" i="1"/>
  <c r="BB154" i="1"/>
  <c r="BB152" i="1"/>
  <c r="BB151" i="1"/>
  <c r="BB147" i="1"/>
  <c r="BB146" i="1"/>
  <c r="BB145" i="1"/>
  <c r="BB142" i="1"/>
  <c r="BB139" i="1"/>
  <c r="BB138" i="1"/>
  <c r="BB136" i="1"/>
  <c r="BB135" i="1"/>
  <c r="BB133" i="1"/>
  <c r="BB132" i="1"/>
  <c r="BB130" i="1"/>
  <c r="BB129" i="1"/>
  <c r="BB127" i="1"/>
  <c r="BB126" i="1"/>
  <c r="BB124" i="1"/>
  <c r="BB123" i="1"/>
  <c r="BB121" i="1"/>
  <c r="BB120" i="1"/>
  <c r="BB118" i="1"/>
  <c r="BB117" i="1"/>
  <c r="BB116" i="1"/>
  <c r="BB114" i="1"/>
  <c r="BB112" i="1"/>
  <c r="BB111" i="1"/>
  <c r="BB110" i="1"/>
  <c r="BB109" i="1"/>
  <c r="BB108" i="1"/>
  <c r="BB107" i="1"/>
  <c r="BB106" i="1"/>
  <c r="BB105" i="1"/>
  <c r="BB104" i="1"/>
  <c r="BB102" i="1"/>
  <c r="BB101" i="1"/>
  <c r="BB100" i="1"/>
  <c r="BB99" i="1"/>
  <c r="BB98" i="1"/>
  <c r="BB94" i="1"/>
  <c r="BB93" i="1"/>
  <c r="BB90" i="1"/>
  <c r="BB89" i="1"/>
  <c r="BB88" i="1"/>
  <c r="BB87" i="1"/>
  <c r="BB86" i="1"/>
  <c r="BB84" i="1"/>
  <c r="BB83" i="1"/>
  <c r="BB82" i="1"/>
  <c r="BB81" i="1"/>
  <c r="BB80" i="1"/>
  <c r="BB79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6" i="1"/>
  <c r="BB45" i="1"/>
  <c r="BB44" i="1"/>
  <c r="BB43" i="1"/>
  <c r="BB42" i="1"/>
  <c r="BB41" i="1"/>
  <c r="BB36" i="1"/>
  <c r="BB35" i="1"/>
  <c r="BB34" i="1"/>
  <c r="BB33" i="1"/>
  <c r="BB32" i="1"/>
  <c r="BB31" i="1"/>
  <c r="BB29" i="1"/>
  <c r="BB28" i="1"/>
  <c r="BB26" i="1"/>
  <c r="BB25" i="1"/>
  <c r="BB22" i="1"/>
  <c r="BB21" i="1"/>
  <c r="BB20" i="1"/>
  <c r="BB18" i="1"/>
  <c r="BB17" i="1"/>
  <c r="BB16" i="1"/>
  <c r="BB15" i="1"/>
  <c r="BA178" i="1"/>
  <c r="BB179" i="1"/>
  <c r="BA177" i="1"/>
  <c r="BB177" i="1" s="1"/>
  <c r="BB178" i="1"/>
  <c r="BA183" i="1"/>
  <c r="BB184" i="1"/>
  <c r="BA182" i="1"/>
  <c r="BB182" i="1"/>
  <c r="BB183" i="1"/>
  <c r="BB161" i="1"/>
  <c r="BB141" i="1"/>
  <c r="BA23" i="1" l="1"/>
  <c r="BB23" i="1" s="1"/>
  <c r="BB24" i="1"/>
  <c r="BB78" i="1"/>
  <c r="BA91" i="1"/>
  <c r="BB91" i="1" s="1"/>
  <c r="BB92" i="1"/>
  <c r="BA143" i="1"/>
  <c r="BB143" i="1" s="1"/>
  <c r="BB144" i="1"/>
  <c r="BB150" i="1"/>
  <c r="BA149" i="1"/>
  <c r="BB19" i="1"/>
  <c r="BB47" i="1"/>
  <c r="BA40" i="1"/>
  <c r="BB40" i="1" s="1"/>
  <c r="BA96" i="1"/>
  <c r="BB97" i="1"/>
  <c r="BA148" i="1" l="1"/>
  <c r="BB148" i="1" s="1"/>
  <c r="BB149" i="1"/>
  <c r="BA77" i="1"/>
  <c r="BB77" i="1" s="1"/>
  <c r="BA95" i="1"/>
  <c r="BB95" i="1" s="1"/>
  <c r="BB96" i="1"/>
  <c r="BA14" i="1"/>
  <c r="BB14" i="1" l="1"/>
  <c r="BA13" i="1"/>
  <c r="BA12" i="1" l="1"/>
  <c r="BB12" i="1" s="1"/>
  <c r="BB13" i="1"/>
</calcChain>
</file>

<file path=xl/sharedStrings.xml><?xml version="1.0" encoding="utf-8"?>
<sst xmlns="http://schemas.openxmlformats.org/spreadsheetml/2006/main" count="1375" uniqueCount="216">
  <si>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</si>
  <si>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</si>
  <si>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</si>
  <si>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</si>
  <si>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</si>
  <si>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</si>
  <si>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</si>
  <si>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</si>
  <si>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</si>
  <si>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</si>
  <si>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</si>
  <si>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</si>
  <si>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</si>
  <si>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</si>
  <si>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</si>
  <si>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</si>
  <si>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</si>
  <si>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Всего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</si>
  <si>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</si>
  <si>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010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</si>
  <si>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</si>
  <si>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</si>
  <si>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</si>
  <si>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</si>
  <si>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</si>
  <si>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</t>
  </si>
  <si>
    <t>59.4.01.00130</t>
  </si>
  <si>
    <t>Расходы на выплаты по оплате труда главы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</si>
  <si>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</si>
  <si>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</si>
  <si>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</si>
  <si>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</si>
  <si>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</si>
  <si>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</si>
  <si>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59.4.03.00150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</si>
  <si>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</si>
  <si>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</si>
  <si>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</si>
  <si>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</si>
  <si>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</si>
  <si>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</si>
  <si>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органов местного самоуправления</t>
  </si>
  <si>
    <t>59.4.02.00140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</si>
  <si>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</si>
  <si>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59.4.02.00150</t>
  </si>
  <si>
    <t>Обеспечение выполнения полномочий и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</si>
  <si>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(Иные бюджетные ассигнования)</t>
  </si>
  <si>
    <t>800</t>
  </si>
  <si>
    <t>Уплата налогов, сборов и иных платежей</t>
  </si>
  <si>
    <t>850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</si>
  <si>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</si>
  <si>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59.4.02.71340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</si>
  <si>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</si>
  <si>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</si>
  <si>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</si>
  <si>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</t>
  </si>
  <si>
    <t>59.1.02.09040</t>
  </si>
  <si>
    <t>Обеспечение кадровой подготовки специалистов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</si>
  <si>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</si>
  <si>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59.2.02.09030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</si>
  <si>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 (Закупка товаров, работ и услуг для обеспечения государственных (муниципальных) нужд)</t>
  </si>
  <si>
    <t>Приобретение товаров, работ, услуг в целях обеспечения текущего функционирования Интернет-сайтов, информационных систем</t>
  </si>
  <si>
    <t>59.2.02.09080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</si>
  <si>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</si>
  <si>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</si>
  <si>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59.4.02.08220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</si>
  <si>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</si>
  <si>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</si>
  <si>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</si>
  <si>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</si>
  <si>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</si>
  <si>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59.4.02.08230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</si>
  <si>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</si>
  <si>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</si>
  <si>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59.4.02.08240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</si>
  <si>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</si>
  <si>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</si>
  <si>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59.4.02.08250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</si>
  <si>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</si>
  <si>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</si>
  <si>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59.4.02.09050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</si>
  <si>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</si>
  <si>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</si>
  <si>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</si>
  <si>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</si>
  <si>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59.4.02.51180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</si>
  <si>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</si>
  <si>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</si>
  <si>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</si>
  <si>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</si>
  <si>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</si>
  <si>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Выполнение других обязательств муниципальных образований по решению общегосударственных вопросов</t>
  </si>
  <si>
    <t>91.9.01.09060</t>
  </si>
  <si>
    <t>Выполнение других обязательств муниципальных образований по решению общегосударственных вопросов (Иные бюджетные ассигнования)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</si>
  <si>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</si>
  <si>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</si>
  <si>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 в рамках подпрограммы «Дорожное хозяйство Калитинского сельского поселения»</t>
  </si>
  <si>
    <t>27.1.05.03150</t>
  </si>
  <si>
    <t>Мероприятия по текущему ремонту дорог общего пользования муниципального значения и сооружений на них в рамках подпрограммы «Дорожное хозяйство Калитинского сельского поселения»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</si>
  <si>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</t>
  </si>
  <si>
    <t>27.1.05.03160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</si>
  <si>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</si>
  <si>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муниципального образования</t>
  </si>
  <si>
    <t>27.1.05.S0140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</si>
  <si>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</si>
  <si>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Гранты за достижение наилучших значений показателей эффективности деятельности органов местного самоуправления</t>
  </si>
  <si>
    <t>91.9.01.70070</t>
  </si>
  <si>
    <t>Гранты за достижение наилучших значений показателей эффективности деятельности органов местного самоуправления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</si>
  <si>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</si>
  <si>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</si>
  <si>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</si>
  <si>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59.3.27.03400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</si>
  <si>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</si>
  <si>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ЖИЛИЩНО-КОММУНАЛЬНОЕ ХОЗЯЙСТВО</t>
  </si>
  <si>
    <t>05</t>
  </si>
  <si>
    <t>Жилищное хозяйство</t>
  </si>
  <si>
    <t>Мероприятия по капитальному ремонту муниципального жилищного фонда</t>
  </si>
  <si>
    <t>27.2.31.03500</t>
  </si>
  <si>
    <t>Мероприятия по капитальному ремонту муниципального жилищного фонда (Закупка товаров, работ и услуг для обеспечения государственных (муниципальных) нужд)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</si>
  <si>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</si>
  <si>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27.2.31.03510</t>
  </si>
  <si>
    <t>Мероприятия по владению, пользованию и распоряжению имуществом, находящимся в муниципальной собственности муниципального образования (Закупка товаров, работ и услуг для обеспечения государственных (муниципальных) нужд)</t>
  </si>
  <si>
    <t>Коммунальное хозяйство</t>
  </si>
  <si>
    <t>Мероприятия в области коммунального хозяйства</t>
  </si>
  <si>
    <t>27.2.32.03540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</si>
  <si>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</si>
  <si>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Реализация мероприятий, направленных на безаварийную работу объектов водоснабжения и водоотведения муниципального образования</t>
  </si>
  <si>
    <t>27.2.32.S0260</t>
  </si>
  <si>
    <t>Реализация мероприятий, направленных на безаварийную работу объектов водоснабжения и водоотведения муниципального образования (Закупка товаров, работ и услуг для обеспечения государственных (муниципальных) нужд)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</si>
  <si>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</si>
  <si>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</si>
  <si>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27.2.33.06010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</si>
  <si>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</si>
  <si>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</si>
  <si>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</si>
  <si>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27.2.33.06030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</si>
  <si>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</si>
  <si>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</t>
  </si>
  <si>
    <t>27.2.33.06040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</si>
  <si>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</si>
  <si>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</t>
  </si>
  <si>
    <t>27.2.33.06050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</si>
  <si>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</si>
  <si>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</t>
  </si>
  <si>
    <t>27.2.33.S4310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</si>
  <si>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</si>
  <si>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</si>
  <si>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27.2.33.S4660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</si>
  <si>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</si>
  <si>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</si>
  <si>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27.2.33.S4770</t>
  </si>
  <si>
    <t>Мероприятия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</si>
  <si>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Расходы по созданию мест (площадок) накопления твердых коммунальных отходов</t>
  </si>
  <si>
    <t>27.2.33.S4790</t>
  </si>
  <si>
    <t>Расходы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</si>
  <si>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Возврат средств в бюджеты других уровней бюджетной системы Российской Федерации</t>
  </si>
  <si>
    <t>91.9.01.02400</t>
  </si>
  <si>
    <t>Возврат средств в бюджеты других уровней бюджетной системы Российской Федерации (Иные бюджетные ассигнования)</t>
  </si>
  <si>
    <t>ОБРАЗОВАНИЕ</t>
  </si>
  <si>
    <t>07</t>
  </si>
  <si>
    <t>Молодежная политика</t>
  </si>
  <si>
    <t>Расходы по организационно-воспитательной работе с молодежью</t>
  </si>
  <si>
    <t>43.3.16.00340</t>
  </si>
  <si>
    <t>Расходы по организационно-воспитательной работе с молодежью (Закупка товаров, работ и услуг для обеспечения государственных (муниципальных) нужд)</t>
  </si>
  <si>
    <t>КУЛЬТУРА, КИНЕМАТОГРАФИЯ</t>
  </si>
  <si>
    <t>08</t>
  </si>
  <si>
    <t>Культура</t>
  </si>
  <si>
    <t>Капитальный ремонт объектов в целях обустройства сельских населенных пунктов</t>
  </si>
  <si>
    <t>27.3.14.S0670</t>
  </si>
  <si>
    <t>Капитальный ремонт объектов в целях обустройства сельских населенных пунктов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</si>
  <si>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</t>
  </si>
  <si>
    <t>43.1.07.04400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</si>
  <si>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</si>
  <si>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персоналу казенных учреждений</t>
  </si>
  <si>
    <t>110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</si>
  <si>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</si>
  <si>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</si>
  <si>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</si>
  <si>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43.1.07.04420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</si>
  <si>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</si>
  <si>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</si>
  <si>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</t>
  </si>
  <si>
    <t>43.1.07.S0360</t>
  </si>
  <si>
    <t>Обеспечение выплат стимулирующего характера работникам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</si>
  <si>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организацию и проведение культурно-досуговых мероприятий</t>
  </si>
  <si>
    <t>43.1.17.04430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</si>
  <si>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</si>
  <si>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Расходы муниципальных образований по развитию общественной инфраструктуры муниципального значения в Ленинградской области</t>
  </si>
  <si>
    <t>91.9.01.72020</t>
  </si>
  <si>
    <t>Расходы муниципальных образований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</si>
  <si>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</si>
  <si>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</si>
  <si>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</si>
  <si>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</si>
  <si>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59.4.02.00100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</si>
  <si>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</si>
  <si>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300</t>
  </si>
  <si>
    <t>Социальные выплаты гражданам, кроме публичных нормативных социальных выплат</t>
  </si>
  <si>
    <t>320</t>
  </si>
  <si>
    <t>ФИЗИЧЕСКАЯ КУЛЬТУРА И СПОРТ</t>
  </si>
  <si>
    <t>11</t>
  </si>
  <si>
    <t>Физическая культура</t>
  </si>
  <si>
    <t>Мероприятия по укреплению материально-технической базы</t>
  </si>
  <si>
    <t>43.2.18.00220</t>
  </si>
  <si>
    <t>Мероприятия по укреплению материально-технической базы (Закупка товаров, работ и услуг для обеспечения государственных (муниципальных) нужд)</t>
  </si>
  <si>
    <t>решением совета депутатов Калитинского сельского поселения</t>
  </si>
  <si>
    <t>Адм</t>
  </si>
  <si>
    <t>Приложение 2</t>
  </si>
  <si>
    <t>УТВЕРЖДЕН0</t>
  </si>
  <si>
    <t>Уточненный план 2019 год</t>
  </si>
  <si>
    <t>Фактически исполнено за 2019 год</t>
  </si>
  <si>
    <t>% исполнения</t>
  </si>
  <si>
    <t>Исполнение расхлдов бюджета Калитинского сельского поселения по ведомственной структуре расходов бюджета муниципального образования Калитинское сельское поселение Волосовского муниципального района Ленинградской области за 2019 год</t>
  </si>
  <si>
    <t>91.9.01.55502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</si>
  <si>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</si>
  <si>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от 28.05.2020г.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</si>
</sst>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10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49" fontId="1" fillId="0" borderId="0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172" fontId="5" fillId="0" borderId="1" xfId="0" applyNumberFormat="1" applyFont="1" applyFill="1" applyBorder="1" applyAlignment="1">
      <alignment horizontal="justify" vertical="center" wrapText="1"/>
    </xf>
    <xf numFmtId="0" fontId="0" fillId="0" borderId="0" xfId="0" applyBorder="1"/>
    <xf numFmtId="172" fontId="3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172" fontId="3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87"/>
  <sheetViews>
    <sheetView showGridLines="0" tabSelected="1" workbookViewId="0">
      <selection activeCell="D3" sqref="D3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 customWidth="1"/>
    <col min="20" max="20" width="10.7109375" customWidth="1"/>
    <col min="21" max="26" width="8" hidden="1" customWidth="1"/>
    <col min="27" max="27" width="22.28515625" customWidth="1"/>
    <col min="28" max="52" width="8" hidden="1" customWidth="1"/>
    <col min="53" max="53" width="19.5703125" customWidth="1"/>
    <col min="54" max="54" width="13.42578125" customWidth="1"/>
  </cols>
  <sheetData>
    <row r="1" spans="1:54" s="19" customFormat="1" ht="15" x14ac:dyDescent="0.25">
      <c r="T1" s="28" t="s">
        <v>207</v>
      </c>
      <c r="U1" s="28"/>
      <c r="V1" s="28"/>
      <c r="W1" s="28"/>
      <c r="X1" s="28"/>
      <c r="Y1" s="28"/>
      <c r="Z1" s="28"/>
      <c r="AA1" s="28"/>
    </row>
    <row r="2" spans="1:54" s="19" customFormat="1" ht="15" x14ac:dyDescent="0.25">
      <c r="T2" s="28" t="s">
        <v>208</v>
      </c>
      <c r="U2" s="28"/>
      <c r="V2" s="28"/>
      <c r="W2" s="28"/>
      <c r="X2" s="28"/>
      <c r="Y2" s="28"/>
      <c r="Z2" s="28"/>
      <c r="AA2" s="28"/>
    </row>
    <row r="3" spans="1:54" s="19" customFormat="1" ht="33.75" customHeight="1" x14ac:dyDescent="0.25">
      <c r="T3" s="29" t="s">
        <v>205</v>
      </c>
      <c r="U3" s="29"/>
      <c r="V3" s="29"/>
      <c r="W3" s="29"/>
      <c r="X3" s="29"/>
      <c r="Y3" s="29"/>
      <c r="Z3" s="29"/>
      <c r="AA3" s="29"/>
    </row>
    <row r="4" spans="1:54" s="19" customFormat="1" ht="15" x14ac:dyDescent="0.25">
      <c r="T4" s="28" t="s">
        <v>215</v>
      </c>
      <c r="U4" s="28"/>
      <c r="V4" s="28"/>
      <c r="W4" s="28"/>
      <c r="X4" s="28"/>
      <c r="Y4" s="28"/>
      <c r="Z4" s="28"/>
      <c r="AA4" s="28"/>
    </row>
    <row r="5" spans="1:54" s="19" customFormat="1" ht="19.5" customHeight="1" x14ac:dyDescent="0.25"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7" spans="1:54" ht="44.25" customHeight="1" x14ac:dyDescent="0.25">
      <c r="A7" s="31" t="s">
        <v>212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20"/>
    </row>
    <row r="8" spans="1:54" ht="18.399999999999999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 t="s">
        <v>0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" x14ac:dyDescent="0.25">
      <c r="A9" s="26" t="s">
        <v>6</v>
      </c>
      <c r="B9" s="27" t="s">
        <v>206</v>
      </c>
      <c r="C9" s="27" t="s">
        <v>8</v>
      </c>
      <c r="D9" s="27" t="s">
        <v>9</v>
      </c>
      <c r="E9" s="27" t="s">
        <v>10</v>
      </c>
      <c r="F9" s="27" t="s">
        <v>10</v>
      </c>
      <c r="G9" s="27" t="s">
        <v>10</v>
      </c>
      <c r="H9" s="27" t="s">
        <v>10</v>
      </c>
      <c r="I9" s="27" t="s">
        <v>10</v>
      </c>
      <c r="J9" s="27" t="s">
        <v>10</v>
      </c>
      <c r="K9" s="27" t="s">
        <v>10</v>
      </c>
      <c r="L9" s="27" t="s">
        <v>10</v>
      </c>
      <c r="M9" s="27" t="s">
        <v>10</v>
      </c>
      <c r="N9" s="27" t="s">
        <v>10</v>
      </c>
      <c r="O9" s="27" t="s">
        <v>10</v>
      </c>
      <c r="P9" s="27" t="s">
        <v>10</v>
      </c>
      <c r="Q9" s="27" t="s">
        <v>10</v>
      </c>
      <c r="R9" s="27" t="s">
        <v>10</v>
      </c>
      <c r="S9" s="27" t="s">
        <v>10</v>
      </c>
      <c r="T9" s="27" t="s">
        <v>11</v>
      </c>
      <c r="U9" s="27" t="s">
        <v>12</v>
      </c>
      <c r="V9" s="27" t="s">
        <v>13</v>
      </c>
      <c r="W9" s="27" t="s">
        <v>14</v>
      </c>
      <c r="X9" s="27" t="s">
        <v>15</v>
      </c>
      <c r="Y9" s="27" t="s">
        <v>16</v>
      </c>
      <c r="Z9" s="26" t="s">
        <v>6</v>
      </c>
      <c r="AA9" s="26" t="s">
        <v>209</v>
      </c>
      <c r="AB9" s="26" t="s">
        <v>2</v>
      </c>
      <c r="AC9" s="26" t="s">
        <v>3</v>
      </c>
      <c r="AD9" s="26" t="s">
        <v>4</v>
      </c>
      <c r="AE9" s="26" t="s">
        <v>5</v>
      </c>
      <c r="AF9" s="26" t="s">
        <v>1</v>
      </c>
      <c r="AG9" s="26" t="s">
        <v>2</v>
      </c>
      <c r="AH9" s="26" t="s">
        <v>3</v>
      </c>
      <c r="AI9" s="26" t="s">
        <v>4</v>
      </c>
      <c r="AJ9" s="26" t="s">
        <v>5</v>
      </c>
      <c r="AK9" s="26" t="s">
        <v>1</v>
      </c>
      <c r="AL9" s="26" t="s">
        <v>2</v>
      </c>
      <c r="AM9" s="26" t="s">
        <v>3</v>
      </c>
      <c r="AN9" s="26" t="s">
        <v>4</v>
      </c>
      <c r="AO9" s="26" t="s">
        <v>5</v>
      </c>
      <c r="AP9" s="26" t="s">
        <v>1</v>
      </c>
      <c r="AQ9" s="26" t="s">
        <v>2</v>
      </c>
      <c r="AR9" s="26" t="s">
        <v>3</v>
      </c>
      <c r="AS9" s="26" t="s">
        <v>4</v>
      </c>
      <c r="AT9" s="26" t="s">
        <v>5</v>
      </c>
      <c r="AU9" s="26" t="s">
        <v>1</v>
      </c>
      <c r="AV9" s="26" t="s">
        <v>2</v>
      </c>
      <c r="AW9" s="26" t="s">
        <v>3</v>
      </c>
      <c r="AX9" s="26" t="s">
        <v>4</v>
      </c>
      <c r="AY9" s="26" t="s">
        <v>5</v>
      </c>
      <c r="AZ9" s="26" t="s">
        <v>6</v>
      </c>
      <c r="BA9" s="26" t="s">
        <v>210</v>
      </c>
      <c r="BB9" s="26" t="s">
        <v>211</v>
      </c>
    </row>
    <row r="10" spans="1:54" ht="15" x14ac:dyDescent="0.25">
      <c r="A10" s="26"/>
      <c r="B10" s="27" t="s">
        <v>7</v>
      </c>
      <c r="C10" s="27" t="s">
        <v>8</v>
      </c>
      <c r="D10" s="27" t="s">
        <v>9</v>
      </c>
      <c r="E10" s="27" t="s">
        <v>10</v>
      </c>
      <c r="F10" s="27" t="s">
        <v>10</v>
      </c>
      <c r="G10" s="27" t="s">
        <v>10</v>
      </c>
      <c r="H10" s="27" t="s">
        <v>10</v>
      </c>
      <c r="I10" s="27" t="s">
        <v>10</v>
      </c>
      <c r="J10" s="27" t="s">
        <v>10</v>
      </c>
      <c r="K10" s="27" t="s">
        <v>10</v>
      </c>
      <c r="L10" s="27" t="s">
        <v>10</v>
      </c>
      <c r="M10" s="27" t="s">
        <v>10</v>
      </c>
      <c r="N10" s="27" t="s">
        <v>10</v>
      </c>
      <c r="O10" s="27" t="s">
        <v>10</v>
      </c>
      <c r="P10" s="27" t="s">
        <v>10</v>
      </c>
      <c r="Q10" s="27" t="s">
        <v>10</v>
      </c>
      <c r="R10" s="27" t="s">
        <v>10</v>
      </c>
      <c r="S10" s="27" t="s">
        <v>10</v>
      </c>
      <c r="T10" s="27" t="s">
        <v>11</v>
      </c>
      <c r="U10" s="27" t="s">
        <v>12</v>
      </c>
      <c r="V10" s="27" t="s">
        <v>13</v>
      </c>
      <c r="W10" s="27" t="s">
        <v>14</v>
      </c>
      <c r="X10" s="27" t="s">
        <v>15</v>
      </c>
      <c r="Y10" s="27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</row>
    <row r="11" spans="1:54" ht="15" hidden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.75" customHeight="1" x14ac:dyDescent="0.25">
      <c r="A12" s="5" t="s">
        <v>17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6"/>
      <c r="W12" s="6"/>
      <c r="X12" s="6"/>
      <c r="Y12" s="6"/>
      <c r="Z12" s="5" t="s">
        <v>17</v>
      </c>
      <c r="AA12" s="7">
        <v>39277593.990000002</v>
      </c>
      <c r="AB12" s="7">
        <v>278300</v>
      </c>
      <c r="AC12" s="7">
        <v>12136134</v>
      </c>
      <c r="AD12" s="7">
        <v>194777.41</v>
      </c>
      <c r="AE12" s="7">
        <v>429401</v>
      </c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25698157.41</v>
      </c>
      <c r="AQ12" s="7">
        <v>281400</v>
      </c>
      <c r="AR12" s="7">
        <v>1854120</v>
      </c>
      <c r="AS12" s="7">
        <v>119037.41</v>
      </c>
      <c r="AT12" s="7">
        <v>445706.75</v>
      </c>
      <c r="AU12" s="7">
        <v>26647407.41</v>
      </c>
      <c r="AV12" s="7">
        <v>291500</v>
      </c>
      <c r="AW12" s="7">
        <v>1854120</v>
      </c>
      <c r="AX12" s="7">
        <v>119887.41</v>
      </c>
      <c r="AY12" s="7">
        <v>462659</v>
      </c>
      <c r="AZ12" s="5" t="s">
        <v>17</v>
      </c>
      <c r="BA12" s="7">
        <f>BA13</f>
        <v>37533507.340000004</v>
      </c>
      <c r="BB12" s="7">
        <f>BA12/AA12*100</f>
        <v>95.559588883056236</v>
      </c>
    </row>
    <row r="13" spans="1:54" ht="110.65" customHeight="1" x14ac:dyDescent="0.25">
      <c r="A13" s="8" t="s">
        <v>18</v>
      </c>
      <c r="B13" s="4" t="s">
        <v>19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  <c r="W13" s="6"/>
      <c r="X13" s="6"/>
      <c r="Y13" s="6"/>
      <c r="Z13" s="8" t="s">
        <v>18</v>
      </c>
      <c r="AA13" s="7">
        <v>38992063.990000002</v>
      </c>
      <c r="AB13" s="7">
        <v>278300</v>
      </c>
      <c r="AC13" s="7">
        <v>12136134</v>
      </c>
      <c r="AD13" s="7">
        <v>194777.41</v>
      </c>
      <c r="AE13" s="7">
        <v>429401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25698157.41</v>
      </c>
      <c r="AQ13" s="7">
        <v>281400</v>
      </c>
      <c r="AR13" s="7">
        <v>1854120</v>
      </c>
      <c r="AS13" s="7">
        <v>119037.41</v>
      </c>
      <c r="AT13" s="7">
        <v>445706.75</v>
      </c>
      <c r="AU13" s="7">
        <v>26647407.41</v>
      </c>
      <c r="AV13" s="7">
        <v>291500</v>
      </c>
      <c r="AW13" s="7">
        <v>1854120</v>
      </c>
      <c r="AX13" s="7">
        <v>119887.41</v>
      </c>
      <c r="AY13" s="7">
        <v>462659</v>
      </c>
      <c r="AZ13" s="8" t="s">
        <v>18</v>
      </c>
      <c r="BA13" s="7">
        <f>BA14+BA65+BA72+BA77+BA95+BA143+BA148+BA177+BA182</f>
        <v>37533507.340000004</v>
      </c>
      <c r="BB13" s="7">
        <f t="shared" ref="BB13:BB79" si="0">BA13/AA13*100</f>
        <v>96.2593499785647</v>
      </c>
    </row>
    <row r="14" spans="1:54" ht="31.7" customHeight="1" x14ac:dyDescent="0.25">
      <c r="A14" s="8" t="s">
        <v>20</v>
      </c>
      <c r="B14" s="4" t="s">
        <v>19</v>
      </c>
      <c r="C14" s="4" t="s">
        <v>21</v>
      </c>
      <c r="D14" s="4" t="s">
        <v>22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  <c r="W14" s="6"/>
      <c r="X14" s="6"/>
      <c r="Y14" s="6"/>
      <c r="Z14" s="8" t="s">
        <v>20</v>
      </c>
      <c r="AA14" s="7">
        <v>9321168</v>
      </c>
      <c r="AB14" s="7"/>
      <c r="AC14" s="7">
        <v>3520</v>
      </c>
      <c r="AD14" s="7"/>
      <c r="AE14" s="7">
        <v>429401</v>
      </c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v>7508016.75</v>
      </c>
      <c r="AQ14" s="7"/>
      <c r="AR14" s="7">
        <v>3520</v>
      </c>
      <c r="AS14" s="7"/>
      <c r="AT14" s="7">
        <v>445706.75</v>
      </c>
      <c r="AU14" s="7">
        <v>7793439</v>
      </c>
      <c r="AV14" s="7"/>
      <c r="AW14" s="7">
        <v>3520</v>
      </c>
      <c r="AX14" s="7"/>
      <c r="AY14" s="7">
        <v>462659</v>
      </c>
      <c r="AZ14" s="8" t="s">
        <v>20</v>
      </c>
      <c r="BA14" s="7">
        <f>BA15+BA19+BA23+BA40</f>
        <v>9386971.4800000004</v>
      </c>
      <c r="BB14" s="7">
        <f t="shared" si="0"/>
        <v>100.70595745082591</v>
      </c>
    </row>
    <row r="15" spans="1:54" ht="63.2" customHeight="1" x14ac:dyDescent="0.25">
      <c r="A15" s="8" t="s">
        <v>23</v>
      </c>
      <c r="B15" s="4" t="s">
        <v>19</v>
      </c>
      <c r="C15" s="4" t="s">
        <v>21</v>
      </c>
      <c r="D15" s="4" t="s">
        <v>24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8" t="s">
        <v>23</v>
      </c>
      <c r="AA15" s="7">
        <v>2245450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1299000</v>
      </c>
      <c r="AQ15" s="7"/>
      <c r="AR15" s="7"/>
      <c r="AS15" s="7"/>
      <c r="AT15" s="7"/>
      <c r="AU15" s="7">
        <v>1350960</v>
      </c>
      <c r="AV15" s="7"/>
      <c r="AW15" s="7"/>
      <c r="AX15" s="7"/>
      <c r="AY15" s="7"/>
      <c r="AZ15" s="8" t="s">
        <v>23</v>
      </c>
      <c r="BA15" s="7">
        <v>2245450</v>
      </c>
      <c r="BB15" s="7">
        <f t="shared" si="0"/>
        <v>100</v>
      </c>
    </row>
    <row r="16" spans="1:54" ht="47.45" customHeight="1" x14ac:dyDescent="0.25">
      <c r="A16" s="9" t="s">
        <v>25</v>
      </c>
      <c r="B16" s="10" t="s">
        <v>19</v>
      </c>
      <c r="C16" s="10" t="s">
        <v>21</v>
      </c>
      <c r="D16" s="10" t="s">
        <v>24</v>
      </c>
      <c r="E16" s="10" t="s">
        <v>26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9" t="s">
        <v>25</v>
      </c>
      <c r="AA16" s="12">
        <v>2245450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1299000</v>
      </c>
      <c r="AQ16" s="12"/>
      <c r="AR16" s="12"/>
      <c r="AS16" s="12"/>
      <c r="AT16" s="12"/>
      <c r="AU16" s="12">
        <v>1350960</v>
      </c>
      <c r="AV16" s="12"/>
      <c r="AW16" s="12"/>
      <c r="AX16" s="12"/>
      <c r="AY16" s="12"/>
      <c r="AZ16" s="9" t="s">
        <v>25</v>
      </c>
      <c r="BA16" s="12">
        <v>2245450</v>
      </c>
      <c r="BB16" s="7">
        <f t="shared" si="0"/>
        <v>100</v>
      </c>
    </row>
    <row r="17" spans="1:54" ht="173.85" customHeight="1" x14ac:dyDescent="0.25">
      <c r="A17" s="13" t="s">
        <v>27</v>
      </c>
      <c r="B17" s="14" t="s">
        <v>19</v>
      </c>
      <c r="C17" s="14" t="s">
        <v>21</v>
      </c>
      <c r="D17" s="14" t="s">
        <v>24</v>
      </c>
      <c r="E17" s="14" t="s">
        <v>26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 t="s">
        <v>28</v>
      </c>
      <c r="U17" s="14"/>
      <c r="V17" s="15"/>
      <c r="W17" s="15"/>
      <c r="X17" s="15"/>
      <c r="Y17" s="15"/>
      <c r="Z17" s="13" t="s">
        <v>27</v>
      </c>
      <c r="AA17" s="16">
        <v>2245450</v>
      </c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>
        <v>1299000</v>
      </c>
      <c r="AQ17" s="16"/>
      <c r="AR17" s="16"/>
      <c r="AS17" s="16"/>
      <c r="AT17" s="16"/>
      <c r="AU17" s="16">
        <v>1350960</v>
      </c>
      <c r="AV17" s="16"/>
      <c r="AW17" s="16"/>
      <c r="AX17" s="16"/>
      <c r="AY17" s="16"/>
      <c r="AZ17" s="13" t="s">
        <v>27</v>
      </c>
      <c r="BA17" s="16">
        <v>2245450</v>
      </c>
      <c r="BB17" s="7">
        <f t="shared" si="0"/>
        <v>100</v>
      </c>
    </row>
    <row r="18" spans="1:54" ht="47.45" customHeight="1" x14ac:dyDescent="0.25">
      <c r="A18" s="17" t="s">
        <v>29</v>
      </c>
      <c r="B18" s="14" t="s">
        <v>19</v>
      </c>
      <c r="C18" s="14" t="s">
        <v>21</v>
      </c>
      <c r="D18" s="14" t="s">
        <v>24</v>
      </c>
      <c r="E18" s="14" t="s">
        <v>26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 t="s">
        <v>30</v>
      </c>
      <c r="U18" s="14"/>
      <c r="V18" s="15"/>
      <c r="W18" s="15"/>
      <c r="X18" s="15"/>
      <c r="Y18" s="15"/>
      <c r="Z18" s="17" t="s">
        <v>29</v>
      </c>
      <c r="AA18" s="16">
        <v>2245450</v>
      </c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>
        <v>1299000</v>
      </c>
      <c r="AQ18" s="16"/>
      <c r="AR18" s="16"/>
      <c r="AS18" s="16"/>
      <c r="AT18" s="16"/>
      <c r="AU18" s="16">
        <v>1350960</v>
      </c>
      <c r="AV18" s="16"/>
      <c r="AW18" s="16"/>
      <c r="AX18" s="16"/>
      <c r="AY18" s="16"/>
      <c r="AZ18" s="17" t="s">
        <v>29</v>
      </c>
      <c r="BA18" s="16">
        <v>2245450</v>
      </c>
      <c r="BB18" s="7">
        <f t="shared" si="0"/>
        <v>100</v>
      </c>
    </row>
    <row r="19" spans="1:54" ht="94.9" customHeight="1" x14ac:dyDescent="0.25">
      <c r="A19" s="8" t="s">
        <v>31</v>
      </c>
      <c r="B19" s="4" t="s">
        <v>19</v>
      </c>
      <c r="C19" s="4" t="s">
        <v>21</v>
      </c>
      <c r="D19" s="4" t="s">
        <v>32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8" t="s">
        <v>31</v>
      </c>
      <c r="AA19" s="7">
        <v>1000</v>
      </c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8" t="s">
        <v>31</v>
      </c>
      <c r="BA19" s="7">
        <f>BA20</f>
        <v>0</v>
      </c>
      <c r="BB19" s="7">
        <f t="shared" si="0"/>
        <v>0</v>
      </c>
    </row>
    <row r="20" spans="1:54" ht="47.45" customHeight="1" x14ac:dyDescent="0.25">
      <c r="A20" s="9" t="s">
        <v>33</v>
      </c>
      <c r="B20" s="10" t="s">
        <v>19</v>
      </c>
      <c r="C20" s="10" t="s">
        <v>21</v>
      </c>
      <c r="D20" s="10" t="s">
        <v>32</v>
      </c>
      <c r="E20" s="10" t="s">
        <v>34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9" t="s">
        <v>33</v>
      </c>
      <c r="AA20" s="12">
        <v>1000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9" t="s">
        <v>33</v>
      </c>
      <c r="BA20" s="12">
        <f>BA21</f>
        <v>0</v>
      </c>
      <c r="BB20" s="7">
        <f t="shared" si="0"/>
        <v>0</v>
      </c>
    </row>
    <row r="21" spans="1:54" ht="94.9" customHeight="1" x14ac:dyDescent="0.25">
      <c r="A21" s="17" t="s">
        <v>35</v>
      </c>
      <c r="B21" s="14" t="s">
        <v>19</v>
      </c>
      <c r="C21" s="14" t="s">
        <v>21</v>
      </c>
      <c r="D21" s="14" t="s">
        <v>32</v>
      </c>
      <c r="E21" s="14" t="s">
        <v>34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 t="s">
        <v>36</v>
      </c>
      <c r="U21" s="14"/>
      <c r="V21" s="15"/>
      <c r="W21" s="15"/>
      <c r="X21" s="15"/>
      <c r="Y21" s="15"/>
      <c r="Z21" s="17" t="s">
        <v>35</v>
      </c>
      <c r="AA21" s="16">
        <v>1000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7" t="s">
        <v>35</v>
      </c>
      <c r="BA21" s="16">
        <f>BA22</f>
        <v>0</v>
      </c>
      <c r="BB21" s="7">
        <f t="shared" si="0"/>
        <v>0</v>
      </c>
    </row>
    <row r="22" spans="1:54" ht="63.2" customHeight="1" x14ac:dyDescent="0.25">
      <c r="A22" s="17" t="s">
        <v>37</v>
      </c>
      <c r="B22" s="14" t="s">
        <v>19</v>
      </c>
      <c r="C22" s="14" t="s">
        <v>21</v>
      </c>
      <c r="D22" s="14" t="s">
        <v>32</v>
      </c>
      <c r="E22" s="14" t="s">
        <v>34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 t="s">
        <v>38</v>
      </c>
      <c r="U22" s="14"/>
      <c r="V22" s="15"/>
      <c r="W22" s="15"/>
      <c r="X22" s="15"/>
      <c r="Y22" s="15"/>
      <c r="Z22" s="17" t="s">
        <v>37</v>
      </c>
      <c r="AA22" s="16">
        <v>1000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7" t="s">
        <v>37</v>
      </c>
      <c r="BA22" s="16">
        <v>0</v>
      </c>
      <c r="BB22" s="7">
        <f t="shared" si="0"/>
        <v>0</v>
      </c>
    </row>
    <row r="23" spans="1:54" ht="110.65" customHeight="1" x14ac:dyDescent="0.25">
      <c r="A23" s="8" t="s">
        <v>39</v>
      </c>
      <c r="B23" s="4" t="s">
        <v>19</v>
      </c>
      <c r="C23" s="4" t="s">
        <v>21</v>
      </c>
      <c r="D23" s="4" t="s">
        <v>40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8" t="s">
        <v>39</v>
      </c>
      <c r="AA23" s="7">
        <v>6668594</v>
      </c>
      <c r="AB23" s="7"/>
      <c r="AC23" s="7">
        <v>3520</v>
      </c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>
        <v>5446310</v>
      </c>
      <c r="AQ23" s="7"/>
      <c r="AR23" s="7">
        <v>3520</v>
      </c>
      <c r="AS23" s="7"/>
      <c r="AT23" s="7"/>
      <c r="AU23" s="7">
        <v>5652820</v>
      </c>
      <c r="AV23" s="7"/>
      <c r="AW23" s="7">
        <v>3520</v>
      </c>
      <c r="AX23" s="7"/>
      <c r="AY23" s="7"/>
      <c r="AZ23" s="8" t="s">
        <v>39</v>
      </c>
      <c r="BA23" s="7">
        <f>BA24+BA27+BA34+BA37</f>
        <v>6474391.0800000001</v>
      </c>
      <c r="BB23" s="7">
        <f t="shared" si="0"/>
        <v>97.087798117564219</v>
      </c>
    </row>
    <row r="24" spans="1:54" ht="47.45" customHeight="1" x14ac:dyDescent="0.25">
      <c r="A24" s="9" t="s">
        <v>41</v>
      </c>
      <c r="B24" s="10" t="s">
        <v>19</v>
      </c>
      <c r="C24" s="10" t="s">
        <v>21</v>
      </c>
      <c r="D24" s="10" t="s">
        <v>40</v>
      </c>
      <c r="E24" s="10" t="s">
        <v>42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11"/>
      <c r="X24" s="11"/>
      <c r="Y24" s="11"/>
      <c r="Z24" s="9" t="s">
        <v>41</v>
      </c>
      <c r="AA24" s="12">
        <v>4883424</v>
      </c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4035000</v>
      </c>
      <c r="AQ24" s="12"/>
      <c r="AR24" s="12"/>
      <c r="AS24" s="12"/>
      <c r="AT24" s="12"/>
      <c r="AU24" s="12">
        <v>4196400</v>
      </c>
      <c r="AV24" s="12"/>
      <c r="AW24" s="12"/>
      <c r="AX24" s="12"/>
      <c r="AY24" s="12"/>
      <c r="AZ24" s="9" t="s">
        <v>41</v>
      </c>
      <c r="BA24" s="12">
        <f>BA25</f>
        <v>4749486.22</v>
      </c>
      <c r="BB24" s="7">
        <f t="shared" si="0"/>
        <v>97.257297748465007</v>
      </c>
    </row>
    <row r="25" spans="1:54" ht="173.85" customHeight="1" x14ac:dyDescent="0.25">
      <c r="A25" s="13" t="s">
        <v>43</v>
      </c>
      <c r="B25" s="14" t="s">
        <v>19</v>
      </c>
      <c r="C25" s="14" t="s">
        <v>21</v>
      </c>
      <c r="D25" s="14" t="s">
        <v>40</v>
      </c>
      <c r="E25" s="14" t="s">
        <v>42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 t="s">
        <v>28</v>
      </c>
      <c r="U25" s="14"/>
      <c r="V25" s="15"/>
      <c r="W25" s="15"/>
      <c r="X25" s="15"/>
      <c r="Y25" s="15"/>
      <c r="Z25" s="13" t="s">
        <v>43</v>
      </c>
      <c r="AA25" s="16">
        <v>4883424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>
        <v>4035000</v>
      </c>
      <c r="AQ25" s="16"/>
      <c r="AR25" s="16"/>
      <c r="AS25" s="16"/>
      <c r="AT25" s="16"/>
      <c r="AU25" s="16">
        <v>4196400</v>
      </c>
      <c r="AV25" s="16"/>
      <c r="AW25" s="16"/>
      <c r="AX25" s="16"/>
      <c r="AY25" s="16"/>
      <c r="AZ25" s="13" t="s">
        <v>43</v>
      </c>
      <c r="BA25" s="16">
        <f>BA26</f>
        <v>4749486.22</v>
      </c>
      <c r="BB25" s="7">
        <f t="shared" si="0"/>
        <v>97.257297748465007</v>
      </c>
    </row>
    <row r="26" spans="1:54" ht="47.45" customHeight="1" x14ac:dyDescent="0.25">
      <c r="A26" s="17" t="s">
        <v>29</v>
      </c>
      <c r="B26" s="14" t="s">
        <v>19</v>
      </c>
      <c r="C26" s="14" t="s">
        <v>21</v>
      </c>
      <c r="D26" s="14" t="s">
        <v>40</v>
      </c>
      <c r="E26" s="14" t="s">
        <v>42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 t="s">
        <v>30</v>
      </c>
      <c r="U26" s="14"/>
      <c r="V26" s="15"/>
      <c r="W26" s="15"/>
      <c r="X26" s="15"/>
      <c r="Y26" s="15"/>
      <c r="Z26" s="17" t="s">
        <v>29</v>
      </c>
      <c r="AA26" s="16">
        <v>4883424</v>
      </c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>
        <v>4035000</v>
      </c>
      <c r="AQ26" s="16"/>
      <c r="AR26" s="16"/>
      <c r="AS26" s="16"/>
      <c r="AT26" s="16"/>
      <c r="AU26" s="16">
        <v>4196400</v>
      </c>
      <c r="AV26" s="16"/>
      <c r="AW26" s="16"/>
      <c r="AX26" s="16"/>
      <c r="AY26" s="16"/>
      <c r="AZ26" s="17" t="s">
        <v>29</v>
      </c>
      <c r="BA26" s="16">
        <v>4749486.22</v>
      </c>
      <c r="BB26" s="7">
        <f t="shared" si="0"/>
        <v>97.257297748465007</v>
      </c>
    </row>
    <row r="27" spans="1:54" ht="47.45" customHeight="1" x14ac:dyDescent="0.25">
      <c r="A27" s="9" t="s">
        <v>33</v>
      </c>
      <c r="B27" s="10" t="s">
        <v>19</v>
      </c>
      <c r="C27" s="10" t="s">
        <v>21</v>
      </c>
      <c r="D27" s="10" t="s">
        <v>40</v>
      </c>
      <c r="E27" s="10" t="s">
        <v>44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11"/>
      <c r="X27" s="11"/>
      <c r="Y27" s="11"/>
      <c r="Z27" s="9" t="s">
        <v>33</v>
      </c>
      <c r="AA27" s="12">
        <v>1496120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>
        <v>1407790</v>
      </c>
      <c r="AQ27" s="12"/>
      <c r="AR27" s="12"/>
      <c r="AS27" s="12"/>
      <c r="AT27" s="12"/>
      <c r="AU27" s="12">
        <v>1452900</v>
      </c>
      <c r="AV27" s="12"/>
      <c r="AW27" s="12"/>
      <c r="AX27" s="12"/>
      <c r="AY27" s="12"/>
      <c r="AZ27" s="9" t="s">
        <v>33</v>
      </c>
      <c r="BA27" s="12">
        <f>BA28+BA30+BA32</f>
        <v>1435854.8599999999</v>
      </c>
      <c r="BB27" s="7">
        <f t="shared" si="0"/>
        <v>95.971904660053994</v>
      </c>
    </row>
    <row r="28" spans="1:54" ht="173.85" customHeight="1" x14ac:dyDescent="0.25">
      <c r="A28" s="13" t="s">
        <v>45</v>
      </c>
      <c r="B28" s="14" t="s">
        <v>19</v>
      </c>
      <c r="C28" s="14" t="s">
        <v>21</v>
      </c>
      <c r="D28" s="14" t="s">
        <v>40</v>
      </c>
      <c r="E28" s="14" t="s">
        <v>44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 t="s">
        <v>28</v>
      </c>
      <c r="U28" s="14"/>
      <c r="V28" s="15"/>
      <c r="W28" s="15"/>
      <c r="X28" s="15"/>
      <c r="Y28" s="15"/>
      <c r="Z28" s="13" t="s">
        <v>45</v>
      </c>
      <c r="AA28" s="16">
        <v>606620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>
        <v>516020</v>
      </c>
      <c r="AQ28" s="16"/>
      <c r="AR28" s="16"/>
      <c r="AS28" s="16"/>
      <c r="AT28" s="16"/>
      <c r="AU28" s="16">
        <v>536540</v>
      </c>
      <c r="AV28" s="16"/>
      <c r="AW28" s="16"/>
      <c r="AX28" s="16"/>
      <c r="AY28" s="16"/>
      <c r="AZ28" s="13" t="s">
        <v>45</v>
      </c>
      <c r="BA28" s="16">
        <f>BA29</f>
        <v>604582.82999999996</v>
      </c>
      <c r="BB28" s="7">
        <f t="shared" si="0"/>
        <v>99.66417691470771</v>
      </c>
    </row>
    <row r="29" spans="1:54" ht="47.45" customHeight="1" x14ac:dyDescent="0.25">
      <c r="A29" s="17" t="s">
        <v>29</v>
      </c>
      <c r="B29" s="14" t="s">
        <v>19</v>
      </c>
      <c r="C29" s="14" t="s">
        <v>21</v>
      </c>
      <c r="D29" s="14" t="s">
        <v>40</v>
      </c>
      <c r="E29" s="14" t="s">
        <v>44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 t="s">
        <v>30</v>
      </c>
      <c r="U29" s="14"/>
      <c r="V29" s="15"/>
      <c r="W29" s="15"/>
      <c r="X29" s="15"/>
      <c r="Y29" s="15"/>
      <c r="Z29" s="17" t="s">
        <v>29</v>
      </c>
      <c r="AA29" s="16">
        <v>606620</v>
      </c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>
        <v>516020</v>
      </c>
      <c r="AQ29" s="16"/>
      <c r="AR29" s="16"/>
      <c r="AS29" s="16"/>
      <c r="AT29" s="16"/>
      <c r="AU29" s="16">
        <v>536540</v>
      </c>
      <c r="AV29" s="16"/>
      <c r="AW29" s="16"/>
      <c r="AX29" s="16"/>
      <c r="AY29" s="16"/>
      <c r="AZ29" s="17" t="s">
        <v>29</v>
      </c>
      <c r="BA29" s="16">
        <v>604582.82999999996</v>
      </c>
      <c r="BB29" s="7">
        <f t="shared" si="0"/>
        <v>99.66417691470771</v>
      </c>
    </row>
    <row r="30" spans="1:54" ht="94.9" customHeight="1" x14ac:dyDescent="0.25">
      <c r="A30" s="17" t="s">
        <v>35</v>
      </c>
      <c r="B30" s="14" t="s">
        <v>19</v>
      </c>
      <c r="C30" s="14" t="s">
        <v>21</v>
      </c>
      <c r="D30" s="14" t="s">
        <v>40</v>
      </c>
      <c r="E30" s="14" t="s">
        <v>44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 t="s">
        <v>36</v>
      </c>
      <c r="U30" s="14"/>
      <c r="V30" s="15"/>
      <c r="W30" s="15"/>
      <c r="X30" s="15"/>
      <c r="Y30" s="15"/>
      <c r="Z30" s="17" t="s">
        <v>35</v>
      </c>
      <c r="AA30" s="16">
        <v>879000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>
        <v>885770</v>
      </c>
      <c r="AQ30" s="16"/>
      <c r="AR30" s="16"/>
      <c r="AS30" s="16"/>
      <c r="AT30" s="16"/>
      <c r="AU30" s="16">
        <v>910360</v>
      </c>
      <c r="AV30" s="16"/>
      <c r="AW30" s="16"/>
      <c r="AX30" s="16"/>
      <c r="AY30" s="16"/>
      <c r="AZ30" s="17" t="s">
        <v>35</v>
      </c>
      <c r="BA30" s="16">
        <f>BA31</f>
        <v>822262.45</v>
      </c>
      <c r="BB30" s="7">
        <f t="shared" si="0"/>
        <v>93.54521615472126</v>
      </c>
    </row>
    <row r="31" spans="1:54" ht="63.2" customHeight="1" x14ac:dyDescent="0.25">
      <c r="A31" s="17" t="s">
        <v>37</v>
      </c>
      <c r="B31" s="14" t="s">
        <v>19</v>
      </c>
      <c r="C31" s="14" t="s">
        <v>21</v>
      </c>
      <c r="D31" s="14" t="s">
        <v>40</v>
      </c>
      <c r="E31" s="14" t="s">
        <v>44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 t="s">
        <v>38</v>
      </c>
      <c r="U31" s="14"/>
      <c r="V31" s="15"/>
      <c r="W31" s="15"/>
      <c r="X31" s="15"/>
      <c r="Y31" s="15"/>
      <c r="Z31" s="17" t="s">
        <v>37</v>
      </c>
      <c r="AA31" s="16">
        <v>879000</v>
      </c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>
        <v>885770</v>
      </c>
      <c r="AQ31" s="16"/>
      <c r="AR31" s="16"/>
      <c r="AS31" s="16"/>
      <c r="AT31" s="16"/>
      <c r="AU31" s="16">
        <v>910360</v>
      </c>
      <c r="AV31" s="16"/>
      <c r="AW31" s="16"/>
      <c r="AX31" s="16"/>
      <c r="AY31" s="16"/>
      <c r="AZ31" s="17" t="s">
        <v>37</v>
      </c>
      <c r="BA31" s="16">
        <v>822262.45</v>
      </c>
      <c r="BB31" s="7">
        <f t="shared" si="0"/>
        <v>93.54521615472126</v>
      </c>
    </row>
    <row r="32" spans="1:54" ht="63.2" customHeight="1" x14ac:dyDescent="0.25">
      <c r="A32" s="17" t="s">
        <v>46</v>
      </c>
      <c r="B32" s="14" t="s">
        <v>19</v>
      </c>
      <c r="C32" s="14" t="s">
        <v>21</v>
      </c>
      <c r="D32" s="14" t="s">
        <v>40</v>
      </c>
      <c r="E32" s="14" t="s">
        <v>44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 t="s">
        <v>47</v>
      </c>
      <c r="U32" s="14"/>
      <c r="V32" s="15"/>
      <c r="W32" s="15"/>
      <c r="X32" s="15"/>
      <c r="Y32" s="15"/>
      <c r="Z32" s="17" t="s">
        <v>46</v>
      </c>
      <c r="AA32" s="16">
        <v>10500</v>
      </c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>
        <v>6000</v>
      </c>
      <c r="AQ32" s="16"/>
      <c r="AR32" s="16"/>
      <c r="AS32" s="16"/>
      <c r="AT32" s="16"/>
      <c r="AU32" s="16">
        <v>6000</v>
      </c>
      <c r="AV32" s="16"/>
      <c r="AW32" s="16"/>
      <c r="AX32" s="16"/>
      <c r="AY32" s="16"/>
      <c r="AZ32" s="17" t="s">
        <v>46</v>
      </c>
      <c r="BA32" s="16">
        <f>BA33</f>
        <v>9009.58</v>
      </c>
      <c r="BB32" s="7">
        <f t="shared" si="0"/>
        <v>85.805523809523805</v>
      </c>
    </row>
    <row r="33" spans="1:54" ht="31.7" customHeight="1" x14ac:dyDescent="0.25">
      <c r="A33" s="17" t="s">
        <v>48</v>
      </c>
      <c r="B33" s="14" t="s">
        <v>19</v>
      </c>
      <c r="C33" s="14" t="s">
        <v>21</v>
      </c>
      <c r="D33" s="14" t="s">
        <v>40</v>
      </c>
      <c r="E33" s="14" t="s">
        <v>44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 t="s">
        <v>49</v>
      </c>
      <c r="U33" s="14"/>
      <c r="V33" s="15"/>
      <c r="W33" s="15"/>
      <c r="X33" s="15"/>
      <c r="Y33" s="15"/>
      <c r="Z33" s="17" t="s">
        <v>48</v>
      </c>
      <c r="AA33" s="16">
        <v>10500</v>
      </c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>
        <v>6000</v>
      </c>
      <c r="AQ33" s="16"/>
      <c r="AR33" s="16"/>
      <c r="AS33" s="16"/>
      <c r="AT33" s="16"/>
      <c r="AU33" s="16">
        <v>6000</v>
      </c>
      <c r="AV33" s="16"/>
      <c r="AW33" s="16"/>
      <c r="AX33" s="16"/>
      <c r="AY33" s="16"/>
      <c r="AZ33" s="17" t="s">
        <v>48</v>
      </c>
      <c r="BA33" s="16">
        <v>9009.58</v>
      </c>
      <c r="BB33" s="7">
        <f t="shared" si="0"/>
        <v>85.805523809523805</v>
      </c>
    </row>
    <row r="34" spans="1:54" ht="126.6" customHeight="1" x14ac:dyDescent="0.25">
      <c r="A34" s="9" t="s">
        <v>50</v>
      </c>
      <c r="B34" s="10" t="s">
        <v>19</v>
      </c>
      <c r="C34" s="10" t="s">
        <v>21</v>
      </c>
      <c r="D34" s="10" t="s">
        <v>40</v>
      </c>
      <c r="E34" s="10" t="s">
        <v>51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11"/>
      <c r="X34" s="11"/>
      <c r="Y34" s="11"/>
      <c r="Z34" s="9" t="s">
        <v>50</v>
      </c>
      <c r="AA34" s="12">
        <v>3520</v>
      </c>
      <c r="AB34" s="12"/>
      <c r="AC34" s="12">
        <v>3520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>
        <v>3520</v>
      </c>
      <c r="AQ34" s="12"/>
      <c r="AR34" s="12">
        <v>3520</v>
      </c>
      <c r="AS34" s="12"/>
      <c r="AT34" s="12"/>
      <c r="AU34" s="12">
        <v>3520</v>
      </c>
      <c r="AV34" s="12"/>
      <c r="AW34" s="12">
        <v>3520</v>
      </c>
      <c r="AX34" s="12"/>
      <c r="AY34" s="12"/>
      <c r="AZ34" s="9" t="s">
        <v>50</v>
      </c>
      <c r="BA34" s="12">
        <v>3520</v>
      </c>
      <c r="BB34" s="7">
        <f t="shared" si="0"/>
        <v>100</v>
      </c>
    </row>
    <row r="35" spans="1:54" ht="173.85" customHeight="1" x14ac:dyDescent="0.25">
      <c r="A35" s="13" t="s">
        <v>52</v>
      </c>
      <c r="B35" s="14" t="s">
        <v>19</v>
      </c>
      <c r="C35" s="14" t="s">
        <v>21</v>
      </c>
      <c r="D35" s="14" t="s">
        <v>40</v>
      </c>
      <c r="E35" s="14" t="s">
        <v>51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 t="s">
        <v>36</v>
      </c>
      <c r="U35" s="14"/>
      <c r="V35" s="15"/>
      <c r="W35" s="15"/>
      <c r="X35" s="15"/>
      <c r="Y35" s="15"/>
      <c r="Z35" s="13" t="s">
        <v>52</v>
      </c>
      <c r="AA35" s="16">
        <v>3520</v>
      </c>
      <c r="AB35" s="16"/>
      <c r="AC35" s="16">
        <v>3520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>
        <v>3520</v>
      </c>
      <c r="AQ35" s="16"/>
      <c r="AR35" s="16">
        <v>3520</v>
      </c>
      <c r="AS35" s="16"/>
      <c r="AT35" s="16"/>
      <c r="AU35" s="16">
        <v>3520</v>
      </c>
      <c r="AV35" s="16"/>
      <c r="AW35" s="16">
        <v>3520</v>
      </c>
      <c r="AX35" s="16"/>
      <c r="AY35" s="16"/>
      <c r="AZ35" s="13" t="s">
        <v>52</v>
      </c>
      <c r="BA35" s="16">
        <v>3520</v>
      </c>
      <c r="BB35" s="7">
        <f t="shared" si="0"/>
        <v>100</v>
      </c>
    </row>
    <row r="36" spans="1:54" ht="63.2" customHeight="1" x14ac:dyDescent="0.25">
      <c r="A36" s="17" t="s">
        <v>37</v>
      </c>
      <c r="B36" s="14" t="s">
        <v>19</v>
      </c>
      <c r="C36" s="14" t="s">
        <v>21</v>
      </c>
      <c r="D36" s="14" t="s">
        <v>40</v>
      </c>
      <c r="E36" s="14" t="s">
        <v>51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 t="s">
        <v>38</v>
      </c>
      <c r="U36" s="14"/>
      <c r="V36" s="15"/>
      <c r="W36" s="15"/>
      <c r="X36" s="15"/>
      <c r="Y36" s="15"/>
      <c r="Z36" s="17" t="s">
        <v>37</v>
      </c>
      <c r="AA36" s="16">
        <v>3520</v>
      </c>
      <c r="AB36" s="16"/>
      <c r="AC36" s="16">
        <v>3520</v>
      </c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>
        <v>3520</v>
      </c>
      <c r="AQ36" s="16"/>
      <c r="AR36" s="16">
        <v>3520</v>
      </c>
      <c r="AS36" s="16"/>
      <c r="AT36" s="16"/>
      <c r="AU36" s="16">
        <v>3520</v>
      </c>
      <c r="AV36" s="16"/>
      <c r="AW36" s="16">
        <v>3520</v>
      </c>
      <c r="AX36" s="16"/>
      <c r="AY36" s="16"/>
      <c r="AZ36" s="17" t="s">
        <v>37</v>
      </c>
      <c r="BA36" s="16">
        <v>3520</v>
      </c>
      <c r="BB36" s="7">
        <f t="shared" si="0"/>
        <v>100</v>
      </c>
    </row>
    <row r="37" spans="1:54" ht="63.2" customHeight="1" x14ac:dyDescent="0.25">
      <c r="A37" s="21" t="s">
        <v>214</v>
      </c>
      <c r="B37" s="22" t="s">
        <v>19</v>
      </c>
      <c r="C37" s="22" t="s">
        <v>21</v>
      </c>
      <c r="D37" s="22" t="s">
        <v>40</v>
      </c>
      <c r="E37" s="22" t="s">
        <v>213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1"/>
      <c r="AA37" s="24">
        <v>285530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1"/>
      <c r="BA37" s="24">
        <v>285530</v>
      </c>
      <c r="BB37" s="25">
        <f t="shared" si="0"/>
        <v>100</v>
      </c>
    </row>
    <row r="38" spans="1:54" ht="63.2" customHeight="1" x14ac:dyDescent="0.25">
      <c r="A38" s="13" t="s">
        <v>45</v>
      </c>
      <c r="B38" s="14" t="s">
        <v>19</v>
      </c>
      <c r="C38" s="14" t="s">
        <v>21</v>
      </c>
      <c r="D38" s="14" t="s">
        <v>40</v>
      </c>
      <c r="E38" s="14" t="s">
        <v>213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 t="s">
        <v>28</v>
      </c>
      <c r="U38" s="14"/>
      <c r="V38" s="15"/>
      <c r="W38" s="15"/>
      <c r="X38" s="15"/>
      <c r="Y38" s="15"/>
      <c r="Z38" s="17"/>
      <c r="AA38" s="16">
        <v>285530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7"/>
      <c r="BA38" s="16">
        <v>285530</v>
      </c>
      <c r="BB38" s="7">
        <f>BA38/AA38*100</f>
        <v>100</v>
      </c>
    </row>
    <row r="39" spans="1:54" ht="63.2" customHeight="1" x14ac:dyDescent="0.25">
      <c r="A39" s="17" t="s">
        <v>29</v>
      </c>
      <c r="B39" s="14" t="s">
        <v>19</v>
      </c>
      <c r="C39" s="14" t="s">
        <v>21</v>
      </c>
      <c r="D39" s="14" t="s">
        <v>40</v>
      </c>
      <c r="E39" s="14" t="s">
        <v>213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30</v>
      </c>
      <c r="U39" s="14"/>
      <c r="V39" s="15"/>
      <c r="W39" s="15"/>
      <c r="X39" s="15"/>
      <c r="Y39" s="15"/>
      <c r="Z39" s="17"/>
      <c r="AA39" s="16">
        <v>285530</v>
      </c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7"/>
      <c r="BA39" s="16">
        <v>285530</v>
      </c>
      <c r="BB39" s="7">
        <f t="shared" si="0"/>
        <v>100</v>
      </c>
    </row>
    <row r="40" spans="1:54" ht="31.7" customHeight="1" x14ac:dyDescent="0.25">
      <c r="A40" s="8" t="s">
        <v>53</v>
      </c>
      <c r="B40" s="4" t="s">
        <v>19</v>
      </c>
      <c r="C40" s="4" t="s">
        <v>21</v>
      </c>
      <c r="D40" s="4" t="s">
        <v>54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6"/>
      <c r="W40" s="6"/>
      <c r="X40" s="6"/>
      <c r="Y40" s="6"/>
      <c r="Z40" s="8" t="s">
        <v>53</v>
      </c>
      <c r="AA40" s="7">
        <v>691654</v>
      </c>
      <c r="AB40" s="7"/>
      <c r="AC40" s="7"/>
      <c r="AD40" s="7"/>
      <c r="AE40" s="7">
        <v>429401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>
        <v>752706.75</v>
      </c>
      <c r="AQ40" s="7"/>
      <c r="AR40" s="7"/>
      <c r="AS40" s="7"/>
      <c r="AT40" s="7">
        <v>445706.75</v>
      </c>
      <c r="AU40" s="7">
        <v>779659</v>
      </c>
      <c r="AV40" s="7"/>
      <c r="AW40" s="7"/>
      <c r="AX40" s="7"/>
      <c r="AY40" s="7">
        <v>462659</v>
      </c>
      <c r="AZ40" s="8" t="s">
        <v>53</v>
      </c>
      <c r="BA40" s="7">
        <f>BA41+BA44+BA47+BA50+BA53+BA56+BA59+BA62</f>
        <v>667130.4</v>
      </c>
      <c r="BB40" s="7">
        <f t="shared" si="0"/>
        <v>96.454354344802468</v>
      </c>
    </row>
    <row r="41" spans="1:54" ht="79.150000000000006" customHeight="1" x14ac:dyDescent="0.25">
      <c r="A41" s="9" t="s">
        <v>55</v>
      </c>
      <c r="B41" s="10" t="s">
        <v>19</v>
      </c>
      <c r="C41" s="10" t="s">
        <v>21</v>
      </c>
      <c r="D41" s="10" t="s">
        <v>54</v>
      </c>
      <c r="E41" s="10" t="s">
        <v>56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9" t="s">
        <v>55</v>
      </c>
      <c r="AA41" s="12">
        <v>5000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>
        <v>20000</v>
      </c>
      <c r="AQ41" s="12"/>
      <c r="AR41" s="12"/>
      <c r="AS41" s="12"/>
      <c r="AT41" s="12"/>
      <c r="AU41" s="12">
        <v>30000</v>
      </c>
      <c r="AV41" s="12"/>
      <c r="AW41" s="12"/>
      <c r="AX41" s="12"/>
      <c r="AY41" s="12"/>
      <c r="AZ41" s="9" t="s">
        <v>55</v>
      </c>
      <c r="BA41" s="12">
        <v>5000</v>
      </c>
      <c r="BB41" s="7">
        <f t="shared" si="0"/>
        <v>100</v>
      </c>
    </row>
    <row r="42" spans="1:54" ht="126.6" customHeight="1" x14ac:dyDescent="0.25">
      <c r="A42" s="17" t="s">
        <v>57</v>
      </c>
      <c r="B42" s="14" t="s">
        <v>19</v>
      </c>
      <c r="C42" s="14" t="s">
        <v>21</v>
      </c>
      <c r="D42" s="14" t="s">
        <v>54</v>
      </c>
      <c r="E42" s="14" t="s">
        <v>56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 t="s">
        <v>36</v>
      </c>
      <c r="U42" s="14"/>
      <c r="V42" s="15"/>
      <c r="W42" s="15"/>
      <c r="X42" s="15"/>
      <c r="Y42" s="15"/>
      <c r="Z42" s="17" t="s">
        <v>57</v>
      </c>
      <c r="AA42" s="16">
        <v>5000</v>
      </c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>
        <v>20000</v>
      </c>
      <c r="AQ42" s="16"/>
      <c r="AR42" s="16"/>
      <c r="AS42" s="16"/>
      <c r="AT42" s="16"/>
      <c r="AU42" s="16">
        <v>30000</v>
      </c>
      <c r="AV42" s="16"/>
      <c r="AW42" s="16"/>
      <c r="AX42" s="16"/>
      <c r="AY42" s="16"/>
      <c r="AZ42" s="17" t="s">
        <v>57</v>
      </c>
      <c r="BA42" s="16">
        <v>5000</v>
      </c>
      <c r="BB42" s="7">
        <f t="shared" si="0"/>
        <v>100</v>
      </c>
    </row>
    <row r="43" spans="1:54" ht="63.2" customHeight="1" x14ac:dyDescent="0.25">
      <c r="A43" s="17" t="s">
        <v>37</v>
      </c>
      <c r="B43" s="14" t="s">
        <v>19</v>
      </c>
      <c r="C43" s="14" t="s">
        <v>21</v>
      </c>
      <c r="D43" s="14" t="s">
        <v>54</v>
      </c>
      <c r="E43" s="14" t="s">
        <v>56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 t="s">
        <v>38</v>
      </c>
      <c r="U43" s="14"/>
      <c r="V43" s="15"/>
      <c r="W43" s="15"/>
      <c r="X43" s="15"/>
      <c r="Y43" s="15"/>
      <c r="Z43" s="17" t="s">
        <v>37</v>
      </c>
      <c r="AA43" s="16">
        <v>5000</v>
      </c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>
        <v>20000</v>
      </c>
      <c r="AQ43" s="16"/>
      <c r="AR43" s="16"/>
      <c r="AS43" s="16"/>
      <c r="AT43" s="16"/>
      <c r="AU43" s="16">
        <v>30000</v>
      </c>
      <c r="AV43" s="16"/>
      <c r="AW43" s="16"/>
      <c r="AX43" s="16"/>
      <c r="AY43" s="16"/>
      <c r="AZ43" s="17" t="s">
        <v>37</v>
      </c>
      <c r="BA43" s="16">
        <v>5000</v>
      </c>
      <c r="BB43" s="7">
        <f t="shared" si="0"/>
        <v>100</v>
      </c>
    </row>
    <row r="44" spans="1:54" ht="94.9" customHeight="1" x14ac:dyDescent="0.25">
      <c r="A44" s="9" t="s">
        <v>58</v>
      </c>
      <c r="B44" s="10" t="s">
        <v>19</v>
      </c>
      <c r="C44" s="10" t="s">
        <v>21</v>
      </c>
      <c r="D44" s="10" t="s">
        <v>54</v>
      </c>
      <c r="E44" s="10" t="s">
        <v>59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9" t="s">
        <v>58</v>
      </c>
      <c r="AA44" s="12">
        <v>84000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>
        <v>84000</v>
      </c>
      <c r="AQ44" s="12"/>
      <c r="AR44" s="12"/>
      <c r="AS44" s="12"/>
      <c r="AT44" s="12"/>
      <c r="AU44" s="12">
        <v>84000</v>
      </c>
      <c r="AV44" s="12"/>
      <c r="AW44" s="12"/>
      <c r="AX44" s="12"/>
      <c r="AY44" s="12"/>
      <c r="AZ44" s="9" t="s">
        <v>58</v>
      </c>
      <c r="BA44" s="12">
        <v>84000</v>
      </c>
      <c r="BB44" s="7">
        <f t="shared" si="0"/>
        <v>100</v>
      </c>
    </row>
    <row r="45" spans="1:54" ht="142.35" customHeight="1" x14ac:dyDescent="0.25">
      <c r="A45" s="17" t="s">
        <v>60</v>
      </c>
      <c r="B45" s="14" t="s">
        <v>19</v>
      </c>
      <c r="C45" s="14" t="s">
        <v>21</v>
      </c>
      <c r="D45" s="14" t="s">
        <v>54</v>
      </c>
      <c r="E45" s="14" t="s">
        <v>59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 t="s">
        <v>36</v>
      </c>
      <c r="U45" s="14"/>
      <c r="V45" s="15"/>
      <c r="W45" s="15"/>
      <c r="X45" s="15"/>
      <c r="Y45" s="15"/>
      <c r="Z45" s="17" t="s">
        <v>60</v>
      </c>
      <c r="AA45" s="16">
        <v>84000</v>
      </c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>
        <v>84000</v>
      </c>
      <c r="AQ45" s="16"/>
      <c r="AR45" s="16"/>
      <c r="AS45" s="16"/>
      <c r="AT45" s="16"/>
      <c r="AU45" s="16">
        <v>84000</v>
      </c>
      <c r="AV45" s="16"/>
      <c r="AW45" s="16"/>
      <c r="AX45" s="16"/>
      <c r="AY45" s="16"/>
      <c r="AZ45" s="17" t="s">
        <v>60</v>
      </c>
      <c r="BA45" s="16">
        <v>84000</v>
      </c>
      <c r="BB45" s="7">
        <f t="shared" si="0"/>
        <v>100</v>
      </c>
    </row>
    <row r="46" spans="1:54" ht="63.2" customHeight="1" x14ac:dyDescent="0.25">
      <c r="A46" s="17" t="s">
        <v>37</v>
      </c>
      <c r="B46" s="14" t="s">
        <v>19</v>
      </c>
      <c r="C46" s="14" t="s">
        <v>21</v>
      </c>
      <c r="D46" s="14" t="s">
        <v>54</v>
      </c>
      <c r="E46" s="14" t="s">
        <v>59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 t="s">
        <v>38</v>
      </c>
      <c r="U46" s="14"/>
      <c r="V46" s="15"/>
      <c r="W46" s="15"/>
      <c r="X46" s="15"/>
      <c r="Y46" s="15"/>
      <c r="Z46" s="17" t="s">
        <v>37</v>
      </c>
      <c r="AA46" s="16">
        <v>84000</v>
      </c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>
        <v>84000</v>
      </c>
      <c r="AQ46" s="16"/>
      <c r="AR46" s="16"/>
      <c r="AS46" s="16"/>
      <c r="AT46" s="16"/>
      <c r="AU46" s="16">
        <v>84000</v>
      </c>
      <c r="AV46" s="16"/>
      <c r="AW46" s="16"/>
      <c r="AX46" s="16"/>
      <c r="AY46" s="16"/>
      <c r="AZ46" s="17" t="s">
        <v>37</v>
      </c>
      <c r="BA46" s="16">
        <v>84000</v>
      </c>
      <c r="BB46" s="7">
        <f t="shared" si="0"/>
        <v>100</v>
      </c>
    </row>
    <row r="47" spans="1:54" ht="63.2" customHeight="1" x14ac:dyDescent="0.25">
      <c r="A47" s="9" t="s">
        <v>61</v>
      </c>
      <c r="B47" s="10" t="s">
        <v>19</v>
      </c>
      <c r="C47" s="10" t="s">
        <v>21</v>
      </c>
      <c r="D47" s="10" t="s">
        <v>54</v>
      </c>
      <c r="E47" s="10" t="s">
        <v>62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1"/>
      <c r="X47" s="11"/>
      <c r="Y47" s="11"/>
      <c r="Z47" s="9" t="s">
        <v>61</v>
      </c>
      <c r="AA47" s="12">
        <v>165000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>
        <v>165000</v>
      </c>
      <c r="AQ47" s="12"/>
      <c r="AR47" s="12"/>
      <c r="AS47" s="12"/>
      <c r="AT47" s="12"/>
      <c r="AU47" s="12">
        <v>165000</v>
      </c>
      <c r="AV47" s="12"/>
      <c r="AW47" s="12"/>
      <c r="AX47" s="12"/>
      <c r="AY47" s="12"/>
      <c r="AZ47" s="9" t="s">
        <v>61</v>
      </c>
      <c r="BA47" s="12">
        <f>BA48</f>
        <v>140477</v>
      </c>
      <c r="BB47" s="7">
        <f t="shared" si="0"/>
        <v>85.13757575757576</v>
      </c>
    </row>
    <row r="48" spans="1:54" ht="110.65" customHeight="1" x14ac:dyDescent="0.25">
      <c r="A48" s="17" t="s">
        <v>63</v>
      </c>
      <c r="B48" s="14" t="s">
        <v>19</v>
      </c>
      <c r="C48" s="14" t="s">
        <v>21</v>
      </c>
      <c r="D48" s="14" t="s">
        <v>54</v>
      </c>
      <c r="E48" s="14" t="s">
        <v>62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 t="s">
        <v>36</v>
      </c>
      <c r="U48" s="14"/>
      <c r="V48" s="15"/>
      <c r="W48" s="15"/>
      <c r="X48" s="15"/>
      <c r="Y48" s="15"/>
      <c r="Z48" s="17" t="s">
        <v>63</v>
      </c>
      <c r="AA48" s="16">
        <v>165000</v>
      </c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>
        <v>165000</v>
      </c>
      <c r="AQ48" s="16"/>
      <c r="AR48" s="16"/>
      <c r="AS48" s="16"/>
      <c r="AT48" s="16"/>
      <c r="AU48" s="16">
        <v>165000</v>
      </c>
      <c r="AV48" s="16"/>
      <c r="AW48" s="16"/>
      <c r="AX48" s="16"/>
      <c r="AY48" s="16"/>
      <c r="AZ48" s="17" t="s">
        <v>63</v>
      </c>
      <c r="BA48" s="16">
        <f>BA49</f>
        <v>140477</v>
      </c>
      <c r="BB48" s="7">
        <f t="shared" si="0"/>
        <v>85.13757575757576</v>
      </c>
    </row>
    <row r="49" spans="1:54" ht="63.2" customHeight="1" x14ac:dyDescent="0.25">
      <c r="A49" s="17" t="s">
        <v>37</v>
      </c>
      <c r="B49" s="14" t="s">
        <v>19</v>
      </c>
      <c r="C49" s="14" t="s">
        <v>21</v>
      </c>
      <c r="D49" s="14" t="s">
        <v>54</v>
      </c>
      <c r="E49" s="14" t="s">
        <v>62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 t="s">
        <v>38</v>
      </c>
      <c r="U49" s="14"/>
      <c r="V49" s="15"/>
      <c r="W49" s="15"/>
      <c r="X49" s="15"/>
      <c r="Y49" s="15"/>
      <c r="Z49" s="17" t="s">
        <v>37</v>
      </c>
      <c r="AA49" s="16">
        <v>165000</v>
      </c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>
        <v>165000</v>
      </c>
      <c r="AQ49" s="16"/>
      <c r="AR49" s="16"/>
      <c r="AS49" s="16"/>
      <c r="AT49" s="16"/>
      <c r="AU49" s="16">
        <v>165000</v>
      </c>
      <c r="AV49" s="16"/>
      <c r="AW49" s="16"/>
      <c r="AX49" s="16"/>
      <c r="AY49" s="16"/>
      <c r="AZ49" s="17" t="s">
        <v>37</v>
      </c>
      <c r="BA49" s="16">
        <v>140477</v>
      </c>
      <c r="BB49" s="7">
        <f t="shared" si="0"/>
        <v>85.13757575757576</v>
      </c>
    </row>
    <row r="50" spans="1:54" ht="94.9" customHeight="1" x14ac:dyDescent="0.25">
      <c r="A50" s="9" t="s">
        <v>64</v>
      </c>
      <c r="B50" s="10" t="s">
        <v>19</v>
      </c>
      <c r="C50" s="10" t="s">
        <v>21</v>
      </c>
      <c r="D50" s="10" t="s">
        <v>54</v>
      </c>
      <c r="E50" s="10" t="s">
        <v>65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9" t="s">
        <v>64</v>
      </c>
      <c r="AA50" s="12">
        <v>71772</v>
      </c>
      <c r="AB50" s="12"/>
      <c r="AC50" s="12"/>
      <c r="AD50" s="12"/>
      <c r="AE50" s="12">
        <v>71772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>
        <v>74387</v>
      </c>
      <c r="AQ50" s="12"/>
      <c r="AR50" s="12"/>
      <c r="AS50" s="12"/>
      <c r="AT50" s="12">
        <v>74387</v>
      </c>
      <c r="AU50" s="12">
        <v>77105</v>
      </c>
      <c r="AV50" s="12"/>
      <c r="AW50" s="12"/>
      <c r="AX50" s="12"/>
      <c r="AY50" s="12">
        <v>77105</v>
      </c>
      <c r="AZ50" s="9" t="s">
        <v>64</v>
      </c>
      <c r="BA50" s="12">
        <v>71772</v>
      </c>
      <c r="BB50" s="7">
        <f t="shared" si="0"/>
        <v>100</v>
      </c>
    </row>
    <row r="51" spans="1:54" ht="110.65" customHeight="1" x14ac:dyDescent="0.25">
      <c r="A51" s="17" t="s">
        <v>66</v>
      </c>
      <c r="B51" s="14" t="s">
        <v>19</v>
      </c>
      <c r="C51" s="14" t="s">
        <v>21</v>
      </c>
      <c r="D51" s="14" t="s">
        <v>54</v>
      </c>
      <c r="E51" s="14" t="s">
        <v>65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 t="s">
        <v>67</v>
      </c>
      <c r="U51" s="14"/>
      <c r="V51" s="15"/>
      <c r="W51" s="15"/>
      <c r="X51" s="15"/>
      <c r="Y51" s="15"/>
      <c r="Z51" s="17" t="s">
        <v>66</v>
      </c>
      <c r="AA51" s="16">
        <v>71772</v>
      </c>
      <c r="AB51" s="16"/>
      <c r="AC51" s="16"/>
      <c r="AD51" s="16"/>
      <c r="AE51" s="16">
        <v>71772</v>
      </c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>
        <v>74387</v>
      </c>
      <c r="AQ51" s="16"/>
      <c r="AR51" s="16"/>
      <c r="AS51" s="16"/>
      <c r="AT51" s="16">
        <v>74387</v>
      </c>
      <c r="AU51" s="16">
        <v>77105</v>
      </c>
      <c r="AV51" s="16"/>
      <c r="AW51" s="16"/>
      <c r="AX51" s="16"/>
      <c r="AY51" s="16">
        <v>77105</v>
      </c>
      <c r="AZ51" s="17" t="s">
        <v>66</v>
      </c>
      <c r="BA51" s="16">
        <v>71772</v>
      </c>
      <c r="BB51" s="7">
        <f t="shared" si="0"/>
        <v>100</v>
      </c>
    </row>
    <row r="52" spans="1:54" ht="31.7" customHeight="1" x14ac:dyDescent="0.25">
      <c r="A52" s="17" t="s">
        <v>68</v>
      </c>
      <c r="B52" s="14" t="s">
        <v>19</v>
      </c>
      <c r="C52" s="14" t="s">
        <v>21</v>
      </c>
      <c r="D52" s="14" t="s">
        <v>54</v>
      </c>
      <c r="E52" s="14" t="s">
        <v>65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 t="s">
        <v>69</v>
      </c>
      <c r="U52" s="14"/>
      <c r="V52" s="15"/>
      <c r="W52" s="15"/>
      <c r="X52" s="15"/>
      <c r="Y52" s="15"/>
      <c r="Z52" s="17" t="s">
        <v>68</v>
      </c>
      <c r="AA52" s="16">
        <v>71772</v>
      </c>
      <c r="AB52" s="16"/>
      <c r="AC52" s="16"/>
      <c r="AD52" s="16"/>
      <c r="AE52" s="16">
        <v>71772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>
        <v>74387</v>
      </c>
      <c r="AQ52" s="16"/>
      <c r="AR52" s="16"/>
      <c r="AS52" s="16"/>
      <c r="AT52" s="16">
        <v>74387</v>
      </c>
      <c r="AU52" s="16">
        <v>77105</v>
      </c>
      <c r="AV52" s="16"/>
      <c r="AW52" s="16"/>
      <c r="AX52" s="16"/>
      <c r="AY52" s="16">
        <v>77105</v>
      </c>
      <c r="AZ52" s="17" t="s">
        <v>68</v>
      </c>
      <c r="BA52" s="16">
        <v>71772</v>
      </c>
      <c r="BB52" s="7">
        <f t="shared" si="0"/>
        <v>100</v>
      </c>
    </row>
    <row r="53" spans="1:54" ht="126.6" customHeight="1" x14ac:dyDescent="0.25">
      <c r="A53" s="9" t="s">
        <v>70</v>
      </c>
      <c r="B53" s="10" t="s">
        <v>19</v>
      </c>
      <c r="C53" s="10" t="s">
        <v>21</v>
      </c>
      <c r="D53" s="10" t="s">
        <v>54</v>
      </c>
      <c r="E53" s="10" t="s">
        <v>71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9" t="s">
        <v>70</v>
      </c>
      <c r="AA53" s="12">
        <v>190931</v>
      </c>
      <c r="AB53" s="12"/>
      <c r="AC53" s="12"/>
      <c r="AD53" s="12"/>
      <c r="AE53" s="12">
        <v>190931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>
        <v>198293</v>
      </c>
      <c r="AQ53" s="12"/>
      <c r="AR53" s="12"/>
      <c r="AS53" s="12"/>
      <c r="AT53" s="12">
        <v>198293</v>
      </c>
      <c r="AU53" s="12">
        <v>205951</v>
      </c>
      <c r="AV53" s="12"/>
      <c r="AW53" s="12"/>
      <c r="AX53" s="12"/>
      <c r="AY53" s="12">
        <v>205951</v>
      </c>
      <c r="AZ53" s="9" t="s">
        <v>70</v>
      </c>
      <c r="BA53" s="12">
        <v>190931</v>
      </c>
      <c r="BB53" s="7">
        <f t="shared" si="0"/>
        <v>100</v>
      </c>
    </row>
    <row r="54" spans="1:54" ht="142.35" customHeight="1" x14ac:dyDescent="0.25">
      <c r="A54" s="17" t="s">
        <v>72</v>
      </c>
      <c r="B54" s="14" t="s">
        <v>19</v>
      </c>
      <c r="C54" s="14" t="s">
        <v>21</v>
      </c>
      <c r="D54" s="14" t="s">
        <v>54</v>
      </c>
      <c r="E54" s="14" t="s">
        <v>71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67</v>
      </c>
      <c r="U54" s="14"/>
      <c r="V54" s="15"/>
      <c r="W54" s="15"/>
      <c r="X54" s="15"/>
      <c r="Y54" s="15"/>
      <c r="Z54" s="17" t="s">
        <v>72</v>
      </c>
      <c r="AA54" s="16">
        <v>190931</v>
      </c>
      <c r="AB54" s="16"/>
      <c r="AC54" s="16"/>
      <c r="AD54" s="16"/>
      <c r="AE54" s="16">
        <v>190931</v>
      </c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>
        <v>198293</v>
      </c>
      <c r="AQ54" s="16"/>
      <c r="AR54" s="16"/>
      <c r="AS54" s="16"/>
      <c r="AT54" s="16">
        <v>198293</v>
      </c>
      <c r="AU54" s="16">
        <v>205951</v>
      </c>
      <c r="AV54" s="16"/>
      <c r="AW54" s="16"/>
      <c r="AX54" s="16"/>
      <c r="AY54" s="16">
        <v>205951</v>
      </c>
      <c r="AZ54" s="17" t="s">
        <v>72</v>
      </c>
      <c r="BA54" s="16">
        <v>190931</v>
      </c>
      <c r="BB54" s="7">
        <f t="shared" si="0"/>
        <v>100</v>
      </c>
    </row>
    <row r="55" spans="1:54" ht="31.7" customHeight="1" x14ac:dyDescent="0.25">
      <c r="A55" s="17" t="s">
        <v>68</v>
      </c>
      <c r="B55" s="14" t="s">
        <v>19</v>
      </c>
      <c r="C55" s="14" t="s">
        <v>21</v>
      </c>
      <c r="D55" s="14" t="s">
        <v>54</v>
      </c>
      <c r="E55" s="14" t="s">
        <v>71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 t="s">
        <v>69</v>
      </c>
      <c r="U55" s="14"/>
      <c r="V55" s="15"/>
      <c r="W55" s="15"/>
      <c r="X55" s="15"/>
      <c r="Y55" s="15"/>
      <c r="Z55" s="17" t="s">
        <v>68</v>
      </c>
      <c r="AA55" s="16">
        <v>190931</v>
      </c>
      <c r="AB55" s="16"/>
      <c r="AC55" s="16"/>
      <c r="AD55" s="16"/>
      <c r="AE55" s="16">
        <v>190931</v>
      </c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>
        <v>198293</v>
      </c>
      <c r="AQ55" s="16"/>
      <c r="AR55" s="16"/>
      <c r="AS55" s="16"/>
      <c r="AT55" s="16">
        <v>198293</v>
      </c>
      <c r="AU55" s="16">
        <v>205951</v>
      </c>
      <c r="AV55" s="16"/>
      <c r="AW55" s="16"/>
      <c r="AX55" s="16"/>
      <c r="AY55" s="16">
        <v>205951</v>
      </c>
      <c r="AZ55" s="17" t="s">
        <v>68</v>
      </c>
      <c r="BA55" s="16">
        <v>190931</v>
      </c>
      <c r="BB55" s="7">
        <f t="shared" si="0"/>
        <v>100</v>
      </c>
    </row>
    <row r="56" spans="1:54" ht="110.65" customHeight="1" x14ac:dyDescent="0.25">
      <c r="A56" s="9" t="s">
        <v>73</v>
      </c>
      <c r="B56" s="10" t="s">
        <v>19</v>
      </c>
      <c r="C56" s="10" t="s">
        <v>21</v>
      </c>
      <c r="D56" s="10" t="s">
        <v>54</v>
      </c>
      <c r="E56" s="10" t="s">
        <v>74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1"/>
      <c r="X56" s="11"/>
      <c r="Y56" s="11"/>
      <c r="Z56" s="9" t="s">
        <v>73</v>
      </c>
      <c r="AA56" s="12">
        <v>110515</v>
      </c>
      <c r="AB56" s="12"/>
      <c r="AC56" s="12"/>
      <c r="AD56" s="12"/>
      <c r="AE56" s="12">
        <v>110515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>
        <v>114586</v>
      </c>
      <c r="AQ56" s="12"/>
      <c r="AR56" s="12"/>
      <c r="AS56" s="12"/>
      <c r="AT56" s="12">
        <v>114586</v>
      </c>
      <c r="AU56" s="12">
        <v>118820</v>
      </c>
      <c r="AV56" s="12"/>
      <c r="AW56" s="12"/>
      <c r="AX56" s="12"/>
      <c r="AY56" s="12">
        <v>118820</v>
      </c>
      <c r="AZ56" s="9" t="s">
        <v>73</v>
      </c>
      <c r="BA56" s="12">
        <v>110515</v>
      </c>
      <c r="BB56" s="7">
        <f t="shared" si="0"/>
        <v>100</v>
      </c>
    </row>
    <row r="57" spans="1:54" ht="110.65" customHeight="1" x14ac:dyDescent="0.25">
      <c r="A57" s="17" t="s">
        <v>75</v>
      </c>
      <c r="B57" s="14" t="s">
        <v>19</v>
      </c>
      <c r="C57" s="14" t="s">
        <v>21</v>
      </c>
      <c r="D57" s="14" t="s">
        <v>54</v>
      </c>
      <c r="E57" s="14" t="s">
        <v>74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 t="s">
        <v>67</v>
      </c>
      <c r="U57" s="14"/>
      <c r="V57" s="15"/>
      <c r="W57" s="15"/>
      <c r="X57" s="15"/>
      <c r="Y57" s="15"/>
      <c r="Z57" s="17" t="s">
        <v>75</v>
      </c>
      <c r="AA57" s="16">
        <v>110515</v>
      </c>
      <c r="AB57" s="16"/>
      <c r="AC57" s="16"/>
      <c r="AD57" s="16"/>
      <c r="AE57" s="16">
        <v>110515</v>
      </c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>
        <v>114586</v>
      </c>
      <c r="AQ57" s="16"/>
      <c r="AR57" s="16"/>
      <c r="AS57" s="16"/>
      <c r="AT57" s="16">
        <v>114586</v>
      </c>
      <c r="AU57" s="16">
        <v>118820</v>
      </c>
      <c r="AV57" s="16"/>
      <c r="AW57" s="16"/>
      <c r="AX57" s="16"/>
      <c r="AY57" s="16">
        <v>118820</v>
      </c>
      <c r="AZ57" s="17" t="s">
        <v>75</v>
      </c>
      <c r="BA57" s="16">
        <v>110515</v>
      </c>
      <c r="BB57" s="7">
        <f t="shared" si="0"/>
        <v>100</v>
      </c>
    </row>
    <row r="58" spans="1:54" ht="31.7" customHeight="1" x14ac:dyDescent="0.25">
      <c r="A58" s="17" t="s">
        <v>68</v>
      </c>
      <c r="B58" s="14" t="s">
        <v>19</v>
      </c>
      <c r="C58" s="14" t="s">
        <v>21</v>
      </c>
      <c r="D58" s="14" t="s">
        <v>54</v>
      </c>
      <c r="E58" s="14" t="s">
        <v>74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 t="s">
        <v>69</v>
      </c>
      <c r="U58" s="14"/>
      <c r="V58" s="15"/>
      <c r="W58" s="15"/>
      <c r="X58" s="15"/>
      <c r="Y58" s="15"/>
      <c r="Z58" s="17" t="s">
        <v>68</v>
      </c>
      <c r="AA58" s="16">
        <v>110515</v>
      </c>
      <c r="AB58" s="16"/>
      <c r="AC58" s="16"/>
      <c r="AD58" s="16"/>
      <c r="AE58" s="16">
        <v>110515</v>
      </c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>
        <v>114586</v>
      </c>
      <c r="AQ58" s="16"/>
      <c r="AR58" s="16"/>
      <c r="AS58" s="16"/>
      <c r="AT58" s="16">
        <v>114586</v>
      </c>
      <c r="AU58" s="16">
        <v>118820</v>
      </c>
      <c r="AV58" s="16"/>
      <c r="AW58" s="16"/>
      <c r="AX58" s="16"/>
      <c r="AY58" s="16">
        <v>118820</v>
      </c>
      <c r="AZ58" s="17" t="s">
        <v>68</v>
      </c>
      <c r="BA58" s="16">
        <v>110515</v>
      </c>
      <c r="BB58" s="7">
        <f t="shared" si="0"/>
        <v>100</v>
      </c>
    </row>
    <row r="59" spans="1:54" ht="110.65" customHeight="1" x14ac:dyDescent="0.25">
      <c r="A59" s="9" t="s">
        <v>76</v>
      </c>
      <c r="B59" s="10" t="s">
        <v>19</v>
      </c>
      <c r="C59" s="10" t="s">
        <v>21</v>
      </c>
      <c r="D59" s="10" t="s">
        <v>54</v>
      </c>
      <c r="E59" s="10" t="s">
        <v>77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1"/>
      <c r="X59" s="11"/>
      <c r="Y59" s="11"/>
      <c r="Z59" s="9" t="s">
        <v>76</v>
      </c>
      <c r="AA59" s="12">
        <v>56183</v>
      </c>
      <c r="AB59" s="12"/>
      <c r="AC59" s="12"/>
      <c r="AD59" s="12"/>
      <c r="AE59" s="12">
        <v>56183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>
        <v>58440.75</v>
      </c>
      <c r="AQ59" s="12"/>
      <c r="AR59" s="12"/>
      <c r="AS59" s="12"/>
      <c r="AT59" s="12">
        <v>58440.75</v>
      </c>
      <c r="AU59" s="12">
        <v>60783</v>
      </c>
      <c r="AV59" s="12"/>
      <c r="AW59" s="12"/>
      <c r="AX59" s="12"/>
      <c r="AY59" s="12">
        <v>60783</v>
      </c>
      <c r="AZ59" s="9" t="s">
        <v>76</v>
      </c>
      <c r="BA59" s="12">
        <v>56183</v>
      </c>
      <c r="BB59" s="7">
        <f t="shared" si="0"/>
        <v>100</v>
      </c>
    </row>
    <row r="60" spans="1:54" ht="126.6" customHeight="1" x14ac:dyDescent="0.25">
      <c r="A60" s="17" t="s">
        <v>78</v>
      </c>
      <c r="B60" s="14" t="s">
        <v>19</v>
      </c>
      <c r="C60" s="14" t="s">
        <v>21</v>
      </c>
      <c r="D60" s="14" t="s">
        <v>54</v>
      </c>
      <c r="E60" s="14" t="s">
        <v>77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 t="s">
        <v>67</v>
      </c>
      <c r="U60" s="14"/>
      <c r="V60" s="15"/>
      <c r="W60" s="15"/>
      <c r="X60" s="15"/>
      <c r="Y60" s="15"/>
      <c r="Z60" s="17" t="s">
        <v>78</v>
      </c>
      <c r="AA60" s="16">
        <v>56183</v>
      </c>
      <c r="AB60" s="16"/>
      <c r="AC60" s="16"/>
      <c r="AD60" s="16"/>
      <c r="AE60" s="16">
        <v>56183</v>
      </c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>
        <v>58440.75</v>
      </c>
      <c r="AQ60" s="16"/>
      <c r="AR60" s="16"/>
      <c r="AS60" s="16"/>
      <c r="AT60" s="16">
        <v>58440.75</v>
      </c>
      <c r="AU60" s="16">
        <v>60783</v>
      </c>
      <c r="AV60" s="16"/>
      <c r="AW60" s="16"/>
      <c r="AX60" s="16"/>
      <c r="AY60" s="16">
        <v>60783</v>
      </c>
      <c r="AZ60" s="17" t="s">
        <v>78</v>
      </c>
      <c r="BA60" s="16">
        <v>56183</v>
      </c>
      <c r="BB60" s="7">
        <f t="shared" si="0"/>
        <v>100</v>
      </c>
    </row>
    <row r="61" spans="1:54" ht="31.7" customHeight="1" x14ac:dyDescent="0.25">
      <c r="A61" s="17" t="s">
        <v>68</v>
      </c>
      <c r="B61" s="14" t="s">
        <v>19</v>
      </c>
      <c r="C61" s="14" t="s">
        <v>21</v>
      </c>
      <c r="D61" s="14" t="s">
        <v>54</v>
      </c>
      <c r="E61" s="14" t="s">
        <v>77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 t="s">
        <v>69</v>
      </c>
      <c r="U61" s="14"/>
      <c r="V61" s="15"/>
      <c r="W61" s="15"/>
      <c r="X61" s="15"/>
      <c r="Y61" s="15"/>
      <c r="Z61" s="17" t="s">
        <v>68</v>
      </c>
      <c r="AA61" s="16">
        <v>56183</v>
      </c>
      <c r="AB61" s="16"/>
      <c r="AC61" s="16"/>
      <c r="AD61" s="16"/>
      <c r="AE61" s="16">
        <v>56183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>
        <v>58440.75</v>
      </c>
      <c r="AQ61" s="16"/>
      <c r="AR61" s="16"/>
      <c r="AS61" s="16"/>
      <c r="AT61" s="16">
        <v>58440.75</v>
      </c>
      <c r="AU61" s="16">
        <v>60783</v>
      </c>
      <c r="AV61" s="16"/>
      <c r="AW61" s="16"/>
      <c r="AX61" s="16"/>
      <c r="AY61" s="16">
        <v>60783</v>
      </c>
      <c r="AZ61" s="17" t="s">
        <v>68</v>
      </c>
      <c r="BA61" s="16">
        <v>56183</v>
      </c>
      <c r="BB61" s="7">
        <f t="shared" si="0"/>
        <v>100</v>
      </c>
    </row>
    <row r="62" spans="1:54" ht="79.150000000000006" customHeight="1" x14ac:dyDescent="0.25">
      <c r="A62" s="9" t="s">
        <v>79</v>
      </c>
      <c r="B62" s="10" t="s">
        <v>19</v>
      </c>
      <c r="C62" s="10" t="s">
        <v>21</v>
      </c>
      <c r="D62" s="10" t="s">
        <v>54</v>
      </c>
      <c r="E62" s="10" t="s">
        <v>80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1"/>
      <c r="W62" s="11"/>
      <c r="X62" s="11"/>
      <c r="Y62" s="11"/>
      <c r="Z62" s="9" t="s">
        <v>79</v>
      </c>
      <c r="AA62" s="12">
        <v>8253</v>
      </c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>
        <v>8000</v>
      </c>
      <c r="AQ62" s="12"/>
      <c r="AR62" s="12"/>
      <c r="AS62" s="12"/>
      <c r="AT62" s="12"/>
      <c r="AU62" s="12">
        <v>8000</v>
      </c>
      <c r="AV62" s="12"/>
      <c r="AW62" s="12"/>
      <c r="AX62" s="12"/>
      <c r="AY62" s="12"/>
      <c r="AZ62" s="9" t="s">
        <v>79</v>
      </c>
      <c r="BA62" s="12">
        <f>BA63</f>
        <v>8252.4</v>
      </c>
      <c r="BB62" s="7">
        <f t="shared" si="0"/>
        <v>99.992729916394026</v>
      </c>
    </row>
    <row r="63" spans="1:54" ht="94.9" customHeight="1" x14ac:dyDescent="0.25">
      <c r="A63" s="17" t="s">
        <v>81</v>
      </c>
      <c r="B63" s="14" t="s">
        <v>19</v>
      </c>
      <c r="C63" s="14" t="s">
        <v>21</v>
      </c>
      <c r="D63" s="14" t="s">
        <v>54</v>
      </c>
      <c r="E63" s="14" t="s">
        <v>80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 t="s">
        <v>47</v>
      </c>
      <c r="U63" s="14"/>
      <c r="V63" s="15"/>
      <c r="W63" s="15"/>
      <c r="X63" s="15"/>
      <c r="Y63" s="15"/>
      <c r="Z63" s="17" t="s">
        <v>81</v>
      </c>
      <c r="AA63" s="16">
        <v>8253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>
        <v>8000</v>
      </c>
      <c r="AQ63" s="16"/>
      <c r="AR63" s="16"/>
      <c r="AS63" s="16"/>
      <c r="AT63" s="16"/>
      <c r="AU63" s="16">
        <v>8000</v>
      </c>
      <c r="AV63" s="16"/>
      <c r="AW63" s="16"/>
      <c r="AX63" s="16"/>
      <c r="AY63" s="16"/>
      <c r="AZ63" s="17" t="s">
        <v>81</v>
      </c>
      <c r="BA63" s="16">
        <f>BA64</f>
        <v>8252.4</v>
      </c>
      <c r="BB63" s="7">
        <f t="shared" si="0"/>
        <v>99.992729916394026</v>
      </c>
    </row>
    <row r="64" spans="1:54" ht="31.7" customHeight="1" x14ac:dyDescent="0.25">
      <c r="A64" s="17" t="s">
        <v>48</v>
      </c>
      <c r="B64" s="14" t="s">
        <v>19</v>
      </c>
      <c r="C64" s="14" t="s">
        <v>21</v>
      </c>
      <c r="D64" s="14" t="s">
        <v>54</v>
      </c>
      <c r="E64" s="14" t="s">
        <v>80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 t="s">
        <v>49</v>
      </c>
      <c r="U64" s="14"/>
      <c r="V64" s="15"/>
      <c r="W64" s="15"/>
      <c r="X64" s="15"/>
      <c r="Y64" s="15"/>
      <c r="Z64" s="17" t="s">
        <v>48</v>
      </c>
      <c r="AA64" s="16">
        <v>8253</v>
      </c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>
        <v>8000</v>
      </c>
      <c r="AQ64" s="16"/>
      <c r="AR64" s="16"/>
      <c r="AS64" s="16"/>
      <c r="AT64" s="16"/>
      <c r="AU64" s="16">
        <v>8000</v>
      </c>
      <c r="AV64" s="16"/>
      <c r="AW64" s="16"/>
      <c r="AX64" s="16"/>
      <c r="AY64" s="16"/>
      <c r="AZ64" s="17" t="s">
        <v>48</v>
      </c>
      <c r="BA64" s="16">
        <v>8252.4</v>
      </c>
      <c r="BB64" s="7">
        <f t="shared" si="0"/>
        <v>99.992729916394026</v>
      </c>
    </row>
    <row r="65" spans="1:54" ht="15.75" customHeight="1" x14ac:dyDescent="0.25">
      <c r="A65" s="8" t="s">
        <v>82</v>
      </c>
      <c r="B65" s="4" t="s">
        <v>19</v>
      </c>
      <c r="C65" s="4" t="s">
        <v>24</v>
      </c>
      <c r="D65" s="4" t="s">
        <v>22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8" t="s">
        <v>82</v>
      </c>
      <c r="AA65" s="7">
        <v>278300</v>
      </c>
      <c r="AB65" s="7">
        <v>278300</v>
      </c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>
        <v>281400</v>
      </c>
      <c r="AQ65" s="7">
        <v>281400</v>
      </c>
      <c r="AR65" s="7"/>
      <c r="AS65" s="7"/>
      <c r="AT65" s="7"/>
      <c r="AU65" s="7">
        <v>291500</v>
      </c>
      <c r="AV65" s="7">
        <v>291500</v>
      </c>
      <c r="AW65" s="7"/>
      <c r="AX65" s="7"/>
      <c r="AY65" s="7"/>
      <c r="AZ65" s="8" t="s">
        <v>82</v>
      </c>
      <c r="BA65" s="7">
        <v>278300</v>
      </c>
      <c r="BB65" s="7">
        <f t="shared" si="0"/>
        <v>100</v>
      </c>
    </row>
    <row r="66" spans="1:54" ht="31.7" customHeight="1" x14ac:dyDescent="0.25">
      <c r="A66" s="8" t="s">
        <v>83</v>
      </c>
      <c r="B66" s="4" t="s">
        <v>19</v>
      </c>
      <c r="C66" s="4" t="s">
        <v>24</v>
      </c>
      <c r="D66" s="4" t="s">
        <v>32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8" t="s">
        <v>83</v>
      </c>
      <c r="AA66" s="7">
        <v>278300</v>
      </c>
      <c r="AB66" s="7">
        <v>278300</v>
      </c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>
        <v>281400</v>
      </c>
      <c r="AQ66" s="7">
        <v>281400</v>
      </c>
      <c r="AR66" s="7"/>
      <c r="AS66" s="7"/>
      <c r="AT66" s="7"/>
      <c r="AU66" s="7">
        <v>291500</v>
      </c>
      <c r="AV66" s="7">
        <v>291500</v>
      </c>
      <c r="AW66" s="7"/>
      <c r="AX66" s="7"/>
      <c r="AY66" s="7"/>
      <c r="AZ66" s="8" t="s">
        <v>83</v>
      </c>
      <c r="BA66" s="7">
        <v>278300</v>
      </c>
      <c r="BB66" s="7">
        <f t="shared" si="0"/>
        <v>100</v>
      </c>
    </row>
    <row r="67" spans="1:54" ht="63.2" customHeight="1" x14ac:dyDescent="0.25">
      <c r="A67" s="9" t="s">
        <v>84</v>
      </c>
      <c r="B67" s="10" t="s">
        <v>19</v>
      </c>
      <c r="C67" s="10" t="s">
        <v>24</v>
      </c>
      <c r="D67" s="10" t="s">
        <v>32</v>
      </c>
      <c r="E67" s="10" t="s">
        <v>85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1"/>
      <c r="Y67" s="11"/>
      <c r="Z67" s="9" t="s">
        <v>84</v>
      </c>
      <c r="AA67" s="12">
        <v>278300</v>
      </c>
      <c r="AB67" s="12">
        <v>278300</v>
      </c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>
        <v>281400</v>
      </c>
      <c r="AQ67" s="12">
        <v>281400</v>
      </c>
      <c r="AR67" s="12"/>
      <c r="AS67" s="12"/>
      <c r="AT67" s="12"/>
      <c r="AU67" s="12">
        <v>291500</v>
      </c>
      <c r="AV67" s="12">
        <v>291500</v>
      </c>
      <c r="AW67" s="12"/>
      <c r="AX67" s="12"/>
      <c r="AY67" s="12"/>
      <c r="AZ67" s="9" t="s">
        <v>84</v>
      </c>
      <c r="BA67" s="12">
        <v>278300</v>
      </c>
      <c r="BB67" s="7">
        <f t="shared" si="0"/>
        <v>100</v>
      </c>
    </row>
    <row r="68" spans="1:54" ht="189.75" customHeight="1" x14ac:dyDescent="0.25">
      <c r="A68" s="13" t="s">
        <v>86</v>
      </c>
      <c r="B68" s="14" t="s">
        <v>19</v>
      </c>
      <c r="C68" s="14" t="s">
        <v>24</v>
      </c>
      <c r="D68" s="14" t="s">
        <v>32</v>
      </c>
      <c r="E68" s="14" t="s">
        <v>85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 t="s">
        <v>28</v>
      </c>
      <c r="U68" s="14"/>
      <c r="V68" s="15"/>
      <c r="W68" s="15"/>
      <c r="X68" s="15"/>
      <c r="Y68" s="15"/>
      <c r="Z68" s="13" t="s">
        <v>86</v>
      </c>
      <c r="AA68" s="16">
        <v>268300</v>
      </c>
      <c r="AB68" s="16">
        <v>268300</v>
      </c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>
        <v>271400</v>
      </c>
      <c r="AQ68" s="16">
        <v>271400</v>
      </c>
      <c r="AR68" s="16"/>
      <c r="AS68" s="16"/>
      <c r="AT68" s="16"/>
      <c r="AU68" s="16">
        <v>281500</v>
      </c>
      <c r="AV68" s="16">
        <v>281500</v>
      </c>
      <c r="AW68" s="16"/>
      <c r="AX68" s="16"/>
      <c r="AY68" s="16"/>
      <c r="AZ68" s="13" t="s">
        <v>86</v>
      </c>
      <c r="BA68" s="16">
        <v>268300</v>
      </c>
      <c r="BB68" s="7">
        <f t="shared" si="0"/>
        <v>100</v>
      </c>
    </row>
    <row r="69" spans="1:54" ht="47.45" customHeight="1" x14ac:dyDescent="0.25">
      <c r="A69" s="17" t="s">
        <v>29</v>
      </c>
      <c r="B69" s="14" t="s">
        <v>19</v>
      </c>
      <c r="C69" s="14" t="s">
        <v>24</v>
      </c>
      <c r="D69" s="14" t="s">
        <v>32</v>
      </c>
      <c r="E69" s="14" t="s">
        <v>85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 t="s">
        <v>30</v>
      </c>
      <c r="U69" s="14"/>
      <c r="V69" s="15"/>
      <c r="W69" s="15"/>
      <c r="X69" s="15"/>
      <c r="Y69" s="15"/>
      <c r="Z69" s="17" t="s">
        <v>29</v>
      </c>
      <c r="AA69" s="16">
        <v>268300</v>
      </c>
      <c r="AB69" s="16">
        <v>268300</v>
      </c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>
        <v>271400</v>
      </c>
      <c r="AQ69" s="16">
        <v>271400</v>
      </c>
      <c r="AR69" s="16"/>
      <c r="AS69" s="16"/>
      <c r="AT69" s="16"/>
      <c r="AU69" s="16">
        <v>281500</v>
      </c>
      <c r="AV69" s="16">
        <v>281500</v>
      </c>
      <c r="AW69" s="16"/>
      <c r="AX69" s="16"/>
      <c r="AY69" s="16"/>
      <c r="AZ69" s="17" t="s">
        <v>29</v>
      </c>
      <c r="BA69" s="16">
        <v>268300</v>
      </c>
      <c r="BB69" s="7">
        <f t="shared" si="0"/>
        <v>100</v>
      </c>
    </row>
    <row r="70" spans="1:54" ht="110.65" customHeight="1" x14ac:dyDescent="0.25">
      <c r="A70" s="17" t="s">
        <v>87</v>
      </c>
      <c r="B70" s="14" t="s">
        <v>19</v>
      </c>
      <c r="C70" s="14" t="s">
        <v>24</v>
      </c>
      <c r="D70" s="14" t="s">
        <v>32</v>
      </c>
      <c r="E70" s="14" t="s">
        <v>85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 t="s">
        <v>36</v>
      </c>
      <c r="U70" s="14"/>
      <c r="V70" s="15"/>
      <c r="W70" s="15"/>
      <c r="X70" s="15"/>
      <c r="Y70" s="15"/>
      <c r="Z70" s="17" t="s">
        <v>87</v>
      </c>
      <c r="AA70" s="16">
        <v>10000</v>
      </c>
      <c r="AB70" s="16">
        <v>10000</v>
      </c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>
        <v>10000</v>
      </c>
      <c r="AQ70" s="16">
        <v>10000</v>
      </c>
      <c r="AR70" s="16"/>
      <c r="AS70" s="16"/>
      <c r="AT70" s="16"/>
      <c r="AU70" s="16">
        <v>10000</v>
      </c>
      <c r="AV70" s="16">
        <v>10000</v>
      </c>
      <c r="AW70" s="16"/>
      <c r="AX70" s="16"/>
      <c r="AY70" s="16"/>
      <c r="AZ70" s="17" t="s">
        <v>87</v>
      </c>
      <c r="BA70" s="16">
        <v>10000</v>
      </c>
      <c r="BB70" s="7">
        <f t="shared" si="0"/>
        <v>100</v>
      </c>
    </row>
    <row r="71" spans="1:54" ht="63.2" customHeight="1" x14ac:dyDescent="0.25">
      <c r="A71" s="17" t="s">
        <v>37</v>
      </c>
      <c r="B71" s="14" t="s">
        <v>19</v>
      </c>
      <c r="C71" s="14" t="s">
        <v>24</v>
      </c>
      <c r="D71" s="14" t="s">
        <v>32</v>
      </c>
      <c r="E71" s="14" t="s">
        <v>85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 t="s">
        <v>38</v>
      </c>
      <c r="U71" s="14"/>
      <c r="V71" s="15"/>
      <c r="W71" s="15"/>
      <c r="X71" s="15"/>
      <c r="Y71" s="15"/>
      <c r="Z71" s="17" t="s">
        <v>37</v>
      </c>
      <c r="AA71" s="16">
        <v>10000</v>
      </c>
      <c r="AB71" s="16">
        <v>10000</v>
      </c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>
        <v>10000</v>
      </c>
      <c r="AQ71" s="16">
        <v>10000</v>
      </c>
      <c r="AR71" s="16"/>
      <c r="AS71" s="16"/>
      <c r="AT71" s="16"/>
      <c r="AU71" s="16">
        <v>10000</v>
      </c>
      <c r="AV71" s="16">
        <v>10000</v>
      </c>
      <c r="AW71" s="16"/>
      <c r="AX71" s="16"/>
      <c r="AY71" s="16"/>
      <c r="AZ71" s="17" t="s">
        <v>37</v>
      </c>
      <c r="BA71" s="16">
        <v>10000</v>
      </c>
      <c r="BB71" s="7">
        <f t="shared" si="0"/>
        <v>100</v>
      </c>
    </row>
    <row r="72" spans="1:54" ht="47.45" customHeight="1" x14ac:dyDescent="0.25">
      <c r="A72" s="8" t="s">
        <v>88</v>
      </c>
      <c r="B72" s="4" t="s">
        <v>19</v>
      </c>
      <c r="C72" s="4" t="s">
        <v>32</v>
      </c>
      <c r="D72" s="4" t="s">
        <v>22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8" t="s">
        <v>88</v>
      </c>
      <c r="AA72" s="7">
        <v>50000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>
        <v>20000</v>
      </c>
      <c r="AQ72" s="7"/>
      <c r="AR72" s="7"/>
      <c r="AS72" s="7"/>
      <c r="AT72" s="7"/>
      <c r="AU72" s="7">
        <v>20000</v>
      </c>
      <c r="AV72" s="7"/>
      <c r="AW72" s="7"/>
      <c r="AX72" s="7"/>
      <c r="AY72" s="7"/>
      <c r="AZ72" s="8" t="s">
        <v>88</v>
      </c>
      <c r="BA72" s="7">
        <v>50000</v>
      </c>
      <c r="BB72" s="7">
        <f t="shared" si="0"/>
        <v>100</v>
      </c>
    </row>
    <row r="73" spans="1:54" ht="63.2" customHeight="1" x14ac:dyDescent="0.25">
      <c r="A73" s="8" t="s">
        <v>89</v>
      </c>
      <c r="B73" s="4" t="s">
        <v>19</v>
      </c>
      <c r="C73" s="4" t="s">
        <v>32</v>
      </c>
      <c r="D73" s="4" t="s">
        <v>90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8" t="s">
        <v>89</v>
      </c>
      <c r="AA73" s="7">
        <v>50000</v>
      </c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v>20000</v>
      </c>
      <c r="AQ73" s="7"/>
      <c r="AR73" s="7"/>
      <c r="AS73" s="7"/>
      <c r="AT73" s="7"/>
      <c r="AU73" s="7">
        <v>20000</v>
      </c>
      <c r="AV73" s="7"/>
      <c r="AW73" s="7"/>
      <c r="AX73" s="7"/>
      <c r="AY73" s="7"/>
      <c r="AZ73" s="8" t="s">
        <v>89</v>
      </c>
      <c r="BA73" s="7">
        <v>50000</v>
      </c>
      <c r="BB73" s="7">
        <f t="shared" si="0"/>
        <v>100</v>
      </c>
    </row>
    <row r="74" spans="1:54" ht="63.2" customHeight="1" x14ac:dyDescent="0.25">
      <c r="A74" s="9" t="s">
        <v>91</v>
      </c>
      <c r="B74" s="10" t="s">
        <v>19</v>
      </c>
      <c r="C74" s="10" t="s">
        <v>32</v>
      </c>
      <c r="D74" s="10" t="s">
        <v>90</v>
      </c>
      <c r="E74" s="10" t="s">
        <v>92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1"/>
      <c r="W74" s="11"/>
      <c r="X74" s="11"/>
      <c r="Y74" s="11"/>
      <c r="Z74" s="9" t="s">
        <v>91</v>
      </c>
      <c r="AA74" s="12">
        <v>50000</v>
      </c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9" t="s">
        <v>91</v>
      </c>
      <c r="BA74" s="12">
        <v>50000</v>
      </c>
      <c r="BB74" s="7">
        <f t="shared" si="0"/>
        <v>100</v>
      </c>
    </row>
    <row r="75" spans="1:54" ht="79.150000000000006" customHeight="1" x14ac:dyDescent="0.25">
      <c r="A75" s="17" t="s">
        <v>93</v>
      </c>
      <c r="B75" s="14" t="s">
        <v>19</v>
      </c>
      <c r="C75" s="14" t="s">
        <v>32</v>
      </c>
      <c r="D75" s="14" t="s">
        <v>90</v>
      </c>
      <c r="E75" s="14" t="s">
        <v>92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 t="s">
        <v>47</v>
      </c>
      <c r="U75" s="14"/>
      <c r="V75" s="15"/>
      <c r="W75" s="15"/>
      <c r="X75" s="15"/>
      <c r="Y75" s="15"/>
      <c r="Z75" s="17" t="s">
        <v>93</v>
      </c>
      <c r="AA75" s="16">
        <v>50000</v>
      </c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7" t="s">
        <v>93</v>
      </c>
      <c r="BA75" s="16">
        <v>50000</v>
      </c>
      <c r="BB75" s="7">
        <f t="shared" si="0"/>
        <v>100</v>
      </c>
    </row>
    <row r="76" spans="1:54" ht="31.7" customHeight="1" x14ac:dyDescent="0.25">
      <c r="A76" s="17" t="s">
        <v>48</v>
      </c>
      <c r="B76" s="14" t="s">
        <v>19</v>
      </c>
      <c r="C76" s="14" t="s">
        <v>32</v>
      </c>
      <c r="D76" s="14" t="s">
        <v>90</v>
      </c>
      <c r="E76" s="14" t="s">
        <v>92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 t="s">
        <v>49</v>
      </c>
      <c r="U76" s="14"/>
      <c r="V76" s="15"/>
      <c r="W76" s="15"/>
      <c r="X76" s="15"/>
      <c r="Y76" s="15"/>
      <c r="Z76" s="17" t="s">
        <v>48</v>
      </c>
      <c r="AA76" s="16">
        <v>50000</v>
      </c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7" t="s">
        <v>48</v>
      </c>
      <c r="BA76" s="16">
        <v>50000</v>
      </c>
      <c r="BB76" s="7">
        <f t="shared" si="0"/>
        <v>100</v>
      </c>
    </row>
    <row r="77" spans="1:54" ht="15.75" customHeight="1" x14ac:dyDescent="0.25">
      <c r="A77" s="8" t="s">
        <v>94</v>
      </c>
      <c r="B77" s="4" t="s">
        <v>19</v>
      </c>
      <c r="C77" s="4" t="s">
        <v>40</v>
      </c>
      <c r="D77" s="4" t="s">
        <v>22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8" t="s">
        <v>94</v>
      </c>
      <c r="AA77" s="7">
        <v>3181824.99</v>
      </c>
      <c r="AB77" s="7"/>
      <c r="AC77" s="7">
        <v>855300</v>
      </c>
      <c r="AD77" s="7">
        <v>37000</v>
      </c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>
        <v>1679660</v>
      </c>
      <c r="AQ77" s="7"/>
      <c r="AR77" s="7">
        <v>497300</v>
      </c>
      <c r="AS77" s="7">
        <v>21260</v>
      </c>
      <c r="AT77" s="7"/>
      <c r="AU77" s="7">
        <v>1747910</v>
      </c>
      <c r="AV77" s="7"/>
      <c r="AW77" s="7">
        <v>497300</v>
      </c>
      <c r="AX77" s="7">
        <v>22110</v>
      </c>
      <c r="AY77" s="7"/>
      <c r="AZ77" s="8" t="s">
        <v>94</v>
      </c>
      <c r="BA77" s="7">
        <f>BA78+BA91</f>
        <v>2516756.94</v>
      </c>
      <c r="BB77" s="7">
        <f t="shared" si="0"/>
        <v>79.097906010223383</v>
      </c>
    </row>
    <row r="78" spans="1:54" ht="31.7" customHeight="1" x14ac:dyDescent="0.25">
      <c r="A78" s="8" t="s">
        <v>95</v>
      </c>
      <c r="B78" s="4" t="s">
        <v>19</v>
      </c>
      <c r="C78" s="4" t="s">
        <v>40</v>
      </c>
      <c r="D78" s="4" t="s">
        <v>90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6"/>
      <c r="W78" s="6"/>
      <c r="X78" s="6"/>
      <c r="Y78" s="6"/>
      <c r="Z78" s="8" t="s">
        <v>95</v>
      </c>
      <c r="AA78" s="7">
        <v>2413824.9900000002</v>
      </c>
      <c r="AB78" s="7"/>
      <c r="AC78" s="7">
        <v>855300</v>
      </c>
      <c r="AD78" s="7">
        <v>37000</v>
      </c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>
        <v>1679660</v>
      </c>
      <c r="AQ78" s="7"/>
      <c r="AR78" s="7">
        <v>497300</v>
      </c>
      <c r="AS78" s="7">
        <v>21260</v>
      </c>
      <c r="AT78" s="7"/>
      <c r="AU78" s="7">
        <v>1747910</v>
      </c>
      <c r="AV78" s="7"/>
      <c r="AW78" s="7">
        <v>497300</v>
      </c>
      <c r="AX78" s="7">
        <v>22110</v>
      </c>
      <c r="AY78" s="7"/>
      <c r="AZ78" s="8" t="s">
        <v>95</v>
      </c>
      <c r="BA78" s="7">
        <f>BA79+BA82+BA85+BA88</f>
        <v>1838756.94</v>
      </c>
      <c r="BB78" s="7">
        <f t="shared" si="0"/>
        <v>76.176066931844957</v>
      </c>
    </row>
    <row r="79" spans="1:54" ht="110.65" customHeight="1" x14ac:dyDescent="0.25">
      <c r="A79" s="9" t="s">
        <v>96</v>
      </c>
      <c r="B79" s="10" t="s">
        <v>19</v>
      </c>
      <c r="C79" s="10" t="s">
        <v>40</v>
      </c>
      <c r="D79" s="10" t="s">
        <v>90</v>
      </c>
      <c r="E79" s="10" t="s">
        <v>97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/>
      <c r="W79" s="11"/>
      <c r="X79" s="11"/>
      <c r="Y79" s="11"/>
      <c r="Z79" s="9" t="s">
        <v>96</v>
      </c>
      <c r="AA79" s="12">
        <v>489800</v>
      </c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>
        <v>761100</v>
      </c>
      <c r="AQ79" s="12"/>
      <c r="AR79" s="12"/>
      <c r="AS79" s="12"/>
      <c r="AT79" s="12"/>
      <c r="AU79" s="12">
        <v>828500</v>
      </c>
      <c r="AV79" s="12"/>
      <c r="AW79" s="12"/>
      <c r="AX79" s="12"/>
      <c r="AY79" s="12"/>
      <c r="AZ79" s="9" t="s">
        <v>96</v>
      </c>
      <c r="BA79" s="12">
        <f>BA80</f>
        <v>243738.85</v>
      </c>
      <c r="BB79" s="7">
        <f t="shared" si="0"/>
        <v>49.762933850551242</v>
      </c>
    </row>
    <row r="80" spans="1:54" ht="158.1" customHeight="1" x14ac:dyDescent="0.25">
      <c r="A80" s="13" t="s">
        <v>98</v>
      </c>
      <c r="B80" s="14" t="s">
        <v>19</v>
      </c>
      <c r="C80" s="14" t="s">
        <v>40</v>
      </c>
      <c r="D80" s="14" t="s">
        <v>90</v>
      </c>
      <c r="E80" s="14" t="s">
        <v>97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 t="s">
        <v>36</v>
      </c>
      <c r="U80" s="14"/>
      <c r="V80" s="15"/>
      <c r="W80" s="15"/>
      <c r="X80" s="15"/>
      <c r="Y80" s="15"/>
      <c r="Z80" s="13" t="s">
        <v>98</v>
      </c>
      <c r="AA80" s="16">
        <v>489800</v>
      </c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>
        <v>761100</v>
      </c>
      <c r="AQ80" s="16"/>
      <c r="AR80" s="16"/>
      <c r="AS80" s="16"/>
      <c r="AT80" s="16"/>
      <c r="AU80" s="16">
        <v>828500</v>
      </c>
      <c r="AV80" s="16"/>
      <c r="AW80" s="16"/>
      <c r="AX80" s="16"/>
      <c r="AY80" s="16"/>
      <c r="AZ80" s="13" t="s">
        <v>98</v>
      </c>
      <c r="BA80" s="16">
        <f>BA81</f>
        <v>243738.85</v>
      </c>
      <c r="BB80" s="7">
        <f t="shared" ref="BB80:BB143" si="1">BA80/AA80*100</f>
        <v>49.762933850551242</v>
      </c>
    </row>
    <row r="81" spans="1:54" ht="63.2" customHeight="1" x14ac:dyDescent="0.25">
      <c r="A81" s="17" t="s">
        <v>37</v>
      </c>
      <c r="B81" s="14" t="s">
        <v>19</v>
      </c>
      <c r="C81" s="14" t="s">
        <v>40</v>
      </c>
      <c r="D81" s="14" t="s">
        <v>90</v>
      </c>
      <c r="E81" s="14" t="s">
        <v>97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 t="s">
        <v>38</v>
      </c>
      <c r="U81" s="14"/>
      <c r="V81" s="15"/>
      <c r="W81" s="15"/>
      <c r="X81" s="15"/>
      <c r="Y81" s="15"/>
      <c r="Z81" s="17" t="s">
        <v>37</v>
      </c>
      <c r="AA81" s="16">
        <v>489800</v>
      </c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>
        <v>761100</v>
      </c>
      <c r="AQ81" s="16"/>
      <c r="AR81" s="16"/>
      <c r="AS81" s="16"/>
      <c r="AT81" s="16"/>
      <c r="AU81" s="16">
        <v>828500</v>
      </c>
      <c r="AV81" s="16"/>
      <c r="AW81" s="16"/>
      <c r="AX81" s="16"/>
      <c r="AY81" s="16"/>
      <c r="AZ81" s="17" t="s">
        <v>37</v>
      </c>
      <c r="BA81" s="16">
        <v>243738.85</v>
      </c>
      <c r="BB81" s="7">
        <f t="shared" si="1"/>
        <v>49.762933850551242</v>
      </c>
    </row>
    <row r="82" spans="1:54" ht="63.2" customHeight="1" x14ac:dyDescent="0.25">
      <c r="A82" s="9" t="s">
        <v>99</v>
      </c>
      <c r="B82" s="10" t="s">
        <v>19</v>
      </c>
      <c r="C82" s="10" t="s">
        <v>40</v>
      </c>
      <c r="D82" s="10" t="s">
        <v>90</v>
      </c>
      <c r="E82" s="10" t="s">
        <v>100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1"/>
      <c r="X82" s="11"/>
      <c r="Y82" s="11"/>
      <c r="Z82" s="9" t="s">
        <v>99</v>
      </c>
      <c r="AA82" s="12">
        <v>1035724.99</v>
      </c>
      <c r="AB82" s="12"/>
      <c r="AC82" s="12"/>
      <c r="AD82" s="12">
        <v>37000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>
        <v>271260</v>
      </c>
      <c r="AQ82" s="12"/>
      <c r="AR82" s="12"/>
      <c r="AS82" s="12">
        <v>21260</v>
      </c>
      <c r="AT82" s="12"/>
      <c r="AU82" s="12">
        <v>272110</v>
      </c>
      <c r="AV82" s="12"/>
      <c r="AW82" s="12"/>
      <c r="AX82" s="12">
        <v>22110</v>
      </c>
      <c r="AY82" s="12"/>
      <c r="AZ82" s="9" t="s">
        <v>99</v>
      </c>
      <c r="BA82" s="12">
        <f>BA83</f>
        <v>790265</v>
      </c>
      <c r="BB82" s="7">
        <f t="shared" si="1"/>
        <v>76.300659695388831</v>
      </c>
    </row>
    <row r="83" spans="1:54" ht="110.65" customHeight="1" x14ac:dyDescent="0.25">
      <c r="A83" s="17" t="s">
        <v>101</v>
      </c>
      <c r="B83" s="14" t="s">
        <v>19</v>
      </c>
      <c r="C83" s="14" t="s">
        <v>40</v>
      </c>
      <c r="D83" s="14" t="s">
        <v>90</v>
      </c>
      <c r="E83" s="14" t="s">
        <v>100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 t="s">
        <v>36</v>
      </c>
      <c r="U83" s="14"/>
      <c r="V83" s="15"/>
      <c r="W83" s="15"/>
      <c r="X83" s="15"/>
      <c r="Y83" s="15"/>
      <c r="Z83" s="17" t="s">
        <v>101</v>
      </c>
      <c r="AA83" s="16">
        <v>1035724.99</v>
      </c>
      <c r="AB83" s="16"/>
      <c r="AC83" s="16"/>
      <c r="AD83" s="16">
        <v>37000</v>
      </c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>
        <v>271260</v>
      </c>
      <c r="AQ83" s="16"/>
      <c r="AR83" s="16"/>
      <c r="AS83" s="16">
        <v>21260</v>
      </c>
      <c r="AT83" s="16"/>
      <c r="AU83" s="16">
        <v>272110</v>
      </c>
      <c r="AV83" s="16"/>
      <c r="AW83" s="16"/>
      <c r="AX83" s="16">
        <v>22110</v>
      </c>
      <c r="AY83" s="16"/>
      <c r="AZ83" s="17" t="s">
        <v>101</v>
      </c>
      <c r="BA83" s="16">
        <f>BA84</f>
        <v>790265</v>
      </c>
      <c r="BB83" s="7">
        <f t="shared" si="1"/>
        <v>76.300659695388831</v>
      </c>
    </row>
    <row r="84" spans="1:54" ht="63.2" customHeight="1" x14ac:dyDescent="0.25">
      <c r="A84" s="17" t="s">
        <v>37</v>
      </c>
      <c r="B84" s="14" t="s">
        <v>19</v>
      </c>
      <c r="C84" s="14" t="s">
        <v>40</v>
      </c>
      <c r="D84" s="14" t="s">
        <v>90</v>
      </c>
      <c r="E84" s="14" t="s">
        <v>100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 t="s">
        <v>38</v>
      </c>
      <c r="U84" s="14"/>
      <c r="V84" s="15"/>
      <c r="W84" s="15"/>
      <c r="X84" s="15"/>
      <c r="Y84" s="15"/>
      <c r="Z84" s="17" t="s">
        <v>37</v>
      </c>
      <c r="AA84" s="16">
        <v>1035724.99</v>
      </c>
      <c r="AB84" s="16"/>
      <c r="AC84" s="16"/>
      <c r="AD84" s="16">
        <v>37000</v>
      </c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>
        <v>271260</v>
      </c>
      <c r="AQ84" s="16"/>
      <c r="AR84" s="16"/>
      <c r="AS84" s="16">
        <v>21260</v>
      </c>
      <c r="AT84" s="16"/>
      <c r="AU84" s="16">
        <v>272110</v>
      </c>
      <c r="AV84" s="16"/>
      <c r="AW84" s="16"/>
      <c r="AX84" s="16">
        <v>22110</v>
      </c>
      <c r="AY84" s="16"/>
      <c r="AZ84" s="17" t="s">
        <v>37</v>
      </c>
      <c r="BA84" s="16">
        <v>790265</v>
      </c>
      <c r="BB84" s="7">
        <f t="shared" si="1"/>
        <v>76.300659695388831</v>
      </c>
    </row>
    <row r="85" spans="1:54" ht="63.2" customHeight="1" x14ac:dyDescent="0.25">
      <c r="A85" s="9" t="s">
        <v>102</v>
      </c>
      <c r="B85" s="10" t="s">
        <v>19</v>
      </c>
      <c r="C85" s="10" t="s">
        <v>40</v>
      </c>
      <c r="D85" s="10" t="s">
        <v>90</v>
      </c>
      <c r="E85" s="10" t="s">
        <v>103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1"/>
      <c r="W85" s="11"/>
      <c r="X85" s="11"/>
      <c r="Y85" s="11"/>
      <c r="Z85" s="9" t="s">
        <v>102</v>
      </c>
      <c r="AA85" s="12">
        <v>530300</v>
      </c>
      <c r="AB85" s="12"/>
      <c r="AC85" s="12">
        <v>497300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>
        <v>647300</v>
      </c>
      <c r="AQ85" s="12"/>
      <c r="AR85" s="12">
        <v>497300</v>
      </c>
      <c r="AS85" s="12"/>
      <c r="AT85" s="12"/>
      <c r="AU85" s="12">
        <v>647300</v>
      </c>
      <c r="AV85" s="12"/>
      <c r="AW85" s="12">
        <v>497300</v>
      </c>
      <c r="AX85" s="12"/>
      <c r="AY85" s="12"/>
      <c r="AZ85" s="9" t="s">
        <v>102</v>
      </c>
      <c r="BA85" s="12">
        <f>BA86</f>
        <v>446753.09</v>
      </c>
      <c r="BB85" s="7">
        <f t="shared" si="1"/>
        <v>84.24534980199887</v>
      </c>
    </row>
    <row r="86" spans="1:54" ht="110.65" customHeight="1" x14ac:dyDescent="0.25">
      <c r="A86" s="17" t="s">
        <v>104</v>
      </c>
      <c r="B86" s="14" t="s">
        <v>19</v>
      </c>
      <c r="C86" s="14" t="s">
        <v>40</v>
      </c>
      <c r="D86" s="14" t="s">
        <v>90</v>
      </c>
      <c r="E86" s="14" t="s">
        <v>103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 t="s">
        <v>36</v>
      </c>
      <c r="U86" s="14"/>
      <c r="V86" s="15"/>
      <c r="W86" s="15"/>
      <c r="X86" s="15"/>
      <c r="Y86" s="15"/>
      <c r="Z86" s="17" t="s">
        <v>104</v>
      </c>
      <c r="AA86" s="16">
        <v>530300</v>
      </c>
      <c r="AB86" s="16"/>
      <c r="AC86" s="16">
        <v>497300</v>
      </c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>
        <v>647300</v>
      </c>
      <c r="AQ86" s="16"/>
      <c r="AR86" s="16">
        <v>497300</v>
      </c>
      <c r="AS86" s="16"/>
      <c r="AT86" s="16"/>
      <c r="AU86" s="16">
        <v>647300</v>
      </c>
      <c r="AV86" s="16"/>
      <c r="AW86" s="16">
        <v>497300</v>
      </c>
      <c r="AX86" s="16"/>
      <c r="AY86" s="16"/>
      <c r="AZ86" s="17" t="s">
        <v>104</v>
      </c>
      <c r="BA86" s="16">
        <f>BA87</f>
        <v>446753.09</v>
      </c>
      <c r="BB86" s="7">
        <f t="shared" si="1"/>
        <v>84.24534980199887</v>
      </c>
    </row>
    <row r="87" spans="1:54" ht="63.2" customHeight="1" x14ac:dyDescent="0.25">
      <c r="A87" s="17" t="s">
        <v>37</v>
      </c>
      <c r="B87" s="14" t="s">
        <v>19</v>
      </c>
      <c r="C87" s="14" t="s">
        <v>40</v>
      </c>
      <c r="D87" s="14" t="s">
        <v>90</v>
      </c>
      <c r="E87" s="14" t="s">
        <v>103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 t="s">
        <v>38</v>
      </c>
      <c r="U87" s="14"/>
      <c r="V87" s="15"/>
      <c r="W87" s="15"/>
      <c r="X87" s="15"/>
      <c r="Y87" s="15"/>
      <c r="Z87" s="17" t="s">
        <v>37</v>
      </c>
      <c r="AA87" s="16">
        <v>530300</v>
      </c>
      <c r="AB87" s="16"/>
      <c r="AC87" s="16">
        <v>497300</v>
      </c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>
        <v>647300</v>
      </c>
      <c r="AQ87" s="16"/>
      <c r="AR87" s="16">
        <v>497300</v>
      </c>
      <c r="AS87" s="16"/>
      <c r="AT87" s="16"/>
      <c r="AU87" s="16">
        <v>647300</v>
      </c>
      <c r="AV87" s="16"/>
      <c r="AW87" s="16">
        <v>497300</v>
      </c>
      <c r="AX87" s="16"/>
      <c r="AY87" s="16"/>
      <c r="AZ87" s="17" t="s">
        <v>37</v>
      </c>
      <c r="BA87" s="16">
        <v>446753.09</v>
      </c>
      <c r="BB87" s="7">
        <f t="shared" si="1"/>
        <v>84.24534980199887</v>
      </c>
    </row>
    <row r="88" spans="1:54" ht="63.2" customHeight="1" x14ac:dyDescent="0.25">
      <c r="A88" s="9" t="s">
        <v>105</v>
      </c>
      <c r="B88" s="10" t="s">
        <v>19</v>
      </c>
      <c r="C88" s="10" t="s">
        <v>40</v>
      </c>
      <c r="D88" s="10" t="s">
        <v>90</v>
      </c>
      <c r="E88" s="10" t="s">
        <v>106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1"/>
      <c r="W88" s="11"/>
      <c r="X88" s="11"/>
      <c r="Y88" s="11"/>
      <c r="Z88" s="9" t="s">
        <v>105</v>
      </c>
      <c r="AA88" s="12">
        <v>358000</v>
      </c>
      <c r="AB88" s="12"/>
      <c r="AC88" s="12">
        <v>358000</v>
      </c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9" t="s">
        <v>105</v>
      </c>
      <c r="BA88" s="12">
        <v>358000</v>
      </c>
      <c r="BB88" s="7">
        <f t="shared" si="1"/>
        <v>100</v>
      </c>
    </row>
    <row r="89" spans="1:54" ht="110.65" customHeight="1" x14ac:dyDescent="0.25">
      <c r="A89" s="17" t="s">
        <v>107</v>
      </c>
      <c r="B89" s="14" t="s">
        <v>19</v>
      </c>
      <c r="C89" s="14" t="s">
        <v>40</v>
      </c>
      <c r="D89" s="14" t="s">
        <v>90</v>
      </c>
      <c r="E89" s="14" t="s">
        <v>106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 t="s">
        <v>36</v>
      </c>
      <c r="U89" s="14"/>
      <c r="V89" s="15"/>
      <c r="W89" s="15"/>
      <c r="X89" s="15"/>
      <c r="Y89" s="15"/>
      <c r="Z89" s="17" t="s">
        <v>107</v>
      </c>
      <c r="AA89" s="16">
        <v>358000</v>
      </c>
      <c r="AB89" s="16"/>
      <c r="AC89" s="16">
        <v>358000</v>
      </c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7" t="s">
        <v>107</v>
      </c>
      <c r="BA89" s="16">
        <v>358000</v>
      </c>
      <c r="BB89" s="7">
        <f t="shared" si="1"/>
        <v>100</v>
      </c>
    </row>
    <row r="90" spans="1:54" ht="63.2" customHeight="1" x14ac:dyDescent="0.25">
      <c r="A90" s="17" t="s">
        <v>37</v>
      </c>
      <c r="B90" s="14" t="s">
        <v>19</v>
      </c>
      <c r="C90" s="14" t="s">
        <v>40</v>
      </c>
      <c r="D90" s="14" t="s">
        <v>90</v>
      </c>
      <c r="E90" s="14" t="s">
        <v>106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 t="s">
        <v>38</v>
      </c>
      <c r="U90" s="14"/>
      <c r="V90" s="15"/>
      <c r="W90" s="15"/>
      <c r="X90" s="15"/>
      <c r="Y90" s="15"/>
      <c r="Z90" s="17" t="s">
        <v>37</v>
      </c>
      <c r="AA90" s="16">
        <v>358000</v>
      </c>
      <c r="AB90" s="16"/>
      <c r="AC90" s="16">
        <v>358000</v>
      </c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7" t="s">
        <v>37</v>
      </c>
      <c r="BA90" s="16">
        <v>358000</v>
      </c>
      <c r="BB90" s="7">
        <f t="shared" si="1"/>
        <v>100</v>
      </c>
    </row>
    <row r="91" spans="1:54" ht="31.7" customHeight="1" x14ac:dyDescent="0.25">
      <c r="A91" s="8" t="s">
        <v>108</v>
      </c>
      <c r="B91" s="4" t="s">
        <v>19</v>
      </c>
      <c r="C91" s="4" t="s">
        <v>40</v>
      </c>
      <c r="D91" s="4" t="s">
        <v>109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6"/>
      <c r="W91" s="6"/>
      <c r="X91" s="6"/>
      <c r="Y91" s="6"/>
      <c r="Z91" s="8" t="s">
        <v>108</v>
      </c>
      <c r="AA91" s="7">
        <v>768000</v>
      </c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8" t="s">
        <v>108</v>
      </c>
      <c r="BA91" s="7">
        <f>BA92</f>
        <v>678000</v>
      </c>
      <c r="BB91" s="7">
        <f t="shared" si="1"/>
        <v>88.28125</v>
      </c>
    </row>
    <row r="92" spans="1:54" ht="31.7" customHeight="1" x14ac:dyDescent="0.25">
      <c r="A92" s="9" t="s">
        <v>110</v>
      </c>
      <c r="B92" s="10" t="s">
        <v>19</v>
      </c>
      <c r="C92" s="10" t="s">
        <v>40</v>
      </c>
      <c r="D92" s="10" t="s">
        <v>109</v>
      </c>
      <c r="E92" s="10" t="s">
        <v>111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/>
      <c r="W92" s="11"/>
      <c r="X92" s="11"/>
      <c r="Y92" s="11"/>
      <c r="Z92" s="9" t="s">
        <v>110</v>
      </c>
      <c r="AA92" s="12">
        <v>768000</v>
      </c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9" t="s">
        <v>110</v>
      </c>
      <c r="BA92" s="12">
        <f>BA93</f>
        <v>678000</v>
      </c>
      <c r="BB92" s="7">
        <f t="shared" si="1"/>
        <v>88.28125</v>
      </c>
    </row>
    <row r="93" spans="1:54" ht="79.150000000000006" customHeight="1" x14ac:dyDescent="0.25">
      <c r="A93" s="17" t="s">
        <v>112</v>
      </c>
      <c r="B93" s="14" t="s">
        <v>19</v>
      </c>
      <c r="C93" s="14" t="s">
        <v>40</v>
      </c>
      <c r="D93" s="14" t="s">
        <v>109</v>
      </c>
      <c r="E93" s="14" t="s">
        <v>111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 t="s">
        <v>36</v>
      </c>
      <c r="U93" s="14"/>
      <c r="V93" s="15"/>
      <c r="W93" s="15"/>
      <c r="X93" s="15"/>
      <c r="Y93" s="15"/>
      <c r="Z93" s="17" t="s">
        <v>112</v>
      </c>
      <c r="AA93" s="16">
        <v>768000</v>
      </c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7" t="s">
        <v>112</v>
      </c>
      <c r="BA93" s="16">
        <f>BA94</f>
        <v>678000</v>
      </c>
      <c r="BB93" s="7">
        <f t="shared" si="1"/>
        <v>88.28125</v>
      </c>
    </row>
    <row r="94" spans="1:54" ht="63.2" customHeight="1" x14ac:dyDescent="0.25">
      <c r="A94" s="17" t="s">
        <v>37</v>
      </c>
      <c r="B94" s="14" t="s">
        <v>19</v>
      </c>
      <c r="C94" s="14" t="s">
        <v>40</v>
      </c>
      <c r="D94" s="14" t="s">
        <v>109</v>
      </c>
      <c r="E94" s="14" t="s">
        <v>111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 t="s">
        <v>38</v>
      </c>
      <c r="U94" s="14"/>
      <c r="V94" s="15"/>
      <c r="W94" s="15"/>
      <c r="X94" s="15"/>
      <c r="Y94" s="15"/>
      <c r="Z94" s="17" t="s">
        <v>37</v>
      </c>
      <c r="AA94" s="16">
        <v>768000</v>
      </c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7" t="s">
        <v>37</v>
      </c>
      <c r="BA94" s="16">
        <v>678000</v>
      </c>
      <c r="BB94" s="7">
        <f t="shared" si="1"/>
        <v>88.28125</v>
      </c>
    </row>
    <row r="95" spans="1:54" ht="31.7" customHeight="1" x14ac:dyDescent="0.25">
      <c r="A95" s="8" t="s">
        <v>113</v>
      </c>
      <c r="B95" s="4" t="s">
        <v>19</v>
      </c>
      <c r="C95" s="4" t="s">
        <v>114</v>
      </c>
      <c r="D95" s="4" t="s">
        <v>22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  <c r="Y95" s="6"/>
      <c r="Z95" s="8" t="s">
        <v>113</v>
      </c>
      <c r="AA95" s="7">
        <v>9705375</v>
      </c>
      <c r="AB95" s="7"/>
      <c r="AC95" s="7">
        <v>5902808</v>
      </c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>
        <v>3639944.66</v>
      </c>
      <c r="AQ95" s="7"/>
      <c r="AR95" s="7"/>
      <c r="AS95" s="7"/>
      <c r="AT95" s="7"/>
      <c r="AU95" s="7">
        <v>3178730.41</v>
      </c>
      <c r="AV95" s="7"/>
      <c r="AW95" s="7"/>
      <c r="AX95" s="7"/>
      <c r="AY95" s="7"/>
      <c r="AZ95" s="8" t="s">
        <v>113</v>
      </c>
      <c r="BA95" s="7">
        <f>BA96+BA103+BA113</f>
        <v>9361131.8900000006</v>
      </c>
      <c r="BB95" s="7">
        <f t="shared" si="1"/>
        <v>96.453067398220057</v>
      </c>
    </row>
    <row r="96" spans="1:54" ht="15.75" customHeight="1" x14ac:dyDescent="0.25">
      <c r="A96" s="8" t="s">
        <v>115</v>
      </c>
      <c r="B96" s="4" t="s">
        <v>19</v>
      </c>
      <c r="C96" s="4" t="s">
        <v>114</v>
      </c>
      <c r="D96" s="4" t="s">
        <v>21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6"/>
      <c r="W96" s="6"/>
      <c r="X96" s="6"/>
      <c r="Y96" s="6"/>
      <c r="Z96" s="8" t="s">
        <v>115</v>
      </c>
      <c r="AA96" s="7">
        <v>748600</v>
      </c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>
        <v>1167944.6599999999</v>
      </c>
      <c r="AQ96" s="7"/>
      <c r="AR96" s="7"/>
      <c r="AS96" s="7"/>
      <c r="AT96" s="7"/>
      <c r="AU96" s="7">
        <v>706730.41</v>
      </c>
      <c r="AV96" s="7"/>
      <c r="AW96" s="7"/>
      <c r="AX96" s="7"/>
      <c r="AY96" s="7"/>
      <c r="AZ96" s="8" t="s">
        <v>115</v>
      </c>
      <c r="BA96" s="7">
        <f>BA97+BA100</f>
        <v>717719.84</v>
      </c>
      <c r="BB96" s="7">
        <f t="shared" si="1"/>
        <v>95.874945231098039</v>
      </c>
    </row>
    <row r="97" spans="1:54" ht="47.45" customHeight="1" x14ac:dyDescent="0.25">
      <c r="A97" s="9" t="s">
        <v>116</v>
      </c>
      <c r="B97" s="10" t="s">
        <v>19</v>
      </c>
      <c r="C97" s="10" t="s">
        <v>114</v>
      </c>
      <c r="D97" s="10" t="s">
        <v>21</v>
      </c>
      <c r="E97" s="10" t="s">
        <v>117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/>
      <c r="W97" s="11"/>
      <c r="X97" s="11"/>
      <c r="Y97" s="11"/>
      <c r="Z97" s="9" t="s">
        <v>116</v>
      </c>
      <c r="AA97" s="12">
        <v>719000</v>
      </c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>
        <v>600000</v>
      </c>
      <c r="AQ97" s="12"/>
      <c r="AR97" s="12"/>
      <c r="AS97" s="12"/>
      <c r="AT97" s="12"/>
      <c r="AU97" s="12">
        <v>600000</v>
      </c>
      <c r="AV97" s="12"/>
      <c r="AW97" s="12"/>
      <c r="AX97" s="12"/>
      <c r="AY97" s="12"/>
      <c r="AZ97" s="9" t="s">
        <v>116</v>
      </c>
      <c r="BA97" s="12">
        <f>BA98</f>
        <v>688119.84</v>
      </c>
      <c r="BB97" s="7">
        <f t="shared" si="1"/>
        <v>95.705123783031993</v>
      </c>
    </row>
    <row r="98" spans="1:54" ht="94.9" customHeight="1" x14ac:dyDescent="0.25">
      <c r="A98" s="17" t="s">
        <v>118</v>
      </c>
      <c r="B98" s="14" t="s">
        <v>19</v>
      </c>
      <c r="C98" s="14" t="s">
        <v>114</v>
      </c>
      <c r="D98" s="14" t="s">
        <v>21</v>
      </c>
      <c r="E98" s="14" t="s">
        <v>117</v>
      </c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 t="s">
        <v>36</v>
      </c>
      <c r="U98" s="14"/>
      <c r="V98" s="15"/>
      <c r="W98" s="15"/>
      <c r="X98" s="15"/>
      <c r="Y98" s="15"/>
      <c r="Z98" s="17" t="s">
        <v>118</v>
      </c>
      <c r="AA98" s="16">
        <v>719000</v>
      </c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>
        <v>600000</v>
      </c>
      <c r="AQ98" s="16"/>
      <c r="AR98" s="16"/>
      <c r="AS98" s="16"/>
      <c r="AT98" s="16"/>
      <c r="AU98" s="16">
        <v>600000</v>
      </c>
      <c r="AV98" s="16"/>
      <c r="AW98" s="16"/>
      <c r="AX98" s="16"/>
      <c r="AY98" s="16"/>
      <c r="AZ98" s="17" t="s">
        <v>118</v>
      </c>
      <c r="BA98" s="16">
        <f>BA99</f>
        <v>688119.84</v>
      </c>
      <c r="BB98" s="7">
        <f t="shared" si="1"/>
        <v>95.705123783031993</v>
      </c>
    </row>
    <row r="99" spans="1:54" ht="63.2" customHeight="1" x14ac:dyDescent="0.25">
      <c r="A99" s="17" t="s">
        <v>37</v>
      </c>
      <c r="B99" s="14" t="s">
        <v>19</v>
      </c>
      <c r="C99" s="14" t="s">
        <v>114</v>
      </c>
      <c r="D99" s="14" t="s">
        <v>21</v>
      </c>
      <c r="E99" s="14" t="s">
        <v>117</v>
      </c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 t="s">
        <v>38</v>
      </c>
      <c r="U99" s="14"/>
      <c r="V99" s="15"/>
      <c r="W99" s="15"/>
      <c r="X99" s="15"/>
      <c r="Y99" s="15"/>
      <c r="Z99" s="17" t="s">
        <v>37</v>
      </c>
      <c r="AA99" s="16">
        <v>719000</v>
      </c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>
        <v>600000</v>
      </c>
      <c r="AQ99" s="16"/>
      <c r="AR99" s="16"/>
      <c r="AS99" s="16"/>
      <c r="AT99" s="16"/>
      <c r="AU99" s="16">
        <v>600000</v>
      </c>
      <c r="AV99" s="16"/>
      <c r="AW99" s="16"/>
      <c r="AX99" s="16"/>
      <c r="AY99" s="16"/>
      <c r="AZ99" s="17" t="s">
        <v>37</v>
      </c>
      <c r="BA99" s="16">
        <v>688119.84</v>
      </c>
      <c r="BB99" s="7">
        <f t="shared" si="1"/>
        <v>95.705123783031993</v>
      </c>
    </row>
    <row r="100" spans="1:54" ht="79.150000000000006" customHeight="1" x14ac:dyDescent="0.25">
      <c r="A100" s="9" t="s">
        <v>119</v>
      </c>
      <c r="B100" s="10" t="s">
        <v>19</v>
      </c>
      <c r="C100" s="10" t="s">
        <v>114</v>
      </c>
      <c r="D100" s="10" t="s">
        <v>21</v>
      </c>
      <c r="E100" s="10" t="s">
        <v>120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1"/>
      <c r="X100" s="11"/>
      <c r="Y100" s="11"/>
      <c r="Z100" s="9" t="s">
        <v>119</v>
      </c>
      <c r="AA100" s="12">
        <v>29600</v>
      </c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>
        <v>567944.66</v>
      </c>
      <c r="AQ100" s="12"/>
      <c r="AR100" s="12"/>
      <c r="AS100" s="12"/>
      <c r="AT100" s="12"/>
      <c r="AU100" s="12">
        <v>106730.41</v>
      </c>
      <c r="AV100" s="12"/>
      <c r="AW100" s="12"/>
      <c r="AX100" s="12"/>
      <c r="AY100" s="12"/>
      <c r="AZ100" s="9" t="s">
        <v>119</v>
      </c>
      <c r="BA100" s="12">
        <v>29600</v>
      </c>
      <c r="BB100" s="7">
        <f t="shared" si="1"/>
        <v>100</v>
      </c>
    </row>
    <row r="101" spans="1:54" ht="126.6" customHeight="1" x14ac:dyDescent="0.25">
      <c r="A101" s="17" t="s">
        <v>121</v>
      </c>
      <c r="B101" s="14" t="s">
        <v>19</v>
      </c>
      <c r="C101" s="14" t="s">
        <v>114</v>
      </c>
      <c r="D101" s="14" t="s">
        <v>21</v>
      </c>
      <c r="E101" s="14" t="s">
        <v>120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36</v>
      </c>
      <c r="U101" s="14"/>
      <c r="V101" s="15"/>
      <c r="W101" s="15"/>
      <c r="X101" s="15"/>
      <c r="Y101" s="15"/>
      <c r="Z101" s="17" t="s">
        <v>121</v>
      </c>
      <c r="AA101" s="16">
        <v>29600</v>
      </c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>
        <v>567944.66</v>
      </c>
      <c r="AQ101" s="16"/>
      <c r="AR101" s="16"/>
      <c r="AS101" s="16"/>
      <c r="AT101" s="16"/>
      <c r="AU101" s="16">
        <v>106730.41</v>
      </c>
      <c r="AV101" s="16"/>
      <c r="AW101" s="16"/>
      <c r="AX101" s="16"/>
      <c r="AY101" s="16"/>
      <c r="AZ101" s="17" t="s">
        <v>121</v>
      </c>
      <c r="BA101" s="16">
        <v>29600</v>
      </c>
      <c r="BB101" s="7">
        <f t="shared" si="1"/>
        <v>100</v>
      </c>
    </row>
    <row r="102" spans="1:54" ht="63.2" customHeight="1" x14ac:dyDescent="0.25">
      <c r="A102" s="17" t="s">
        <v>37</v>
      </c>
      <c r="B102" s="14" t="s">
        <v>19</v>
      </c>
      <c r="C102" s="14" t="s">
        <v>114</v>
      </c>
      <c r="D102" s="14" t="s">
        <v>21</v>
      </c>
      <c r="E102" s="14" t="s">
        <v>120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 t="s">
        <v>38</v>
      </c>
      <c r="U102" s="14"/>
      <c r="V102" s="15"/>
      <c r="W102" s="15"/>
      <c r="X102" s="15"/>
      <c r="Y102" s="15"/>
      <c r="Z102" s="17" t="s">
        <v>37</v>
      </c>
      <c r="AA102" s="16">
        <v>29600</v>
      </c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>
        <v>567944.66</v>
      </c>
      <c r="AQ102" s="16"/>
      <c r="AR102" s="16"/>
      <c r="AS102" s="16"/>
      <c r="AT102" s="16"/>
      <c r="AU102" s="16">
        <v>106730.41</v>
      </c>
      <c r="AV102" s="16"/>
      <c r="AW102" s="16"/>
      <c r="AX102" s="16"/>
      <c r="AY102" s="16"/>
      <c r="AZ102" s="17" t="s">
        <v>37</v>
      </c>
      <c r="BA102" s="16">
        <v>29600</v>
      </c>
      <c r="BB102" s="7">
        <f t="shared" si="1"/>
        <v>100</v>
      </c>
    </row>
    <row r="103" spans="1:54" ht="15.75" customHeight="1" x14ac:dyDescent="0.25">
      <c r="A103" s="8" t="s">
        <v>122</v>
      </c>
      <c r="B103" s="4" t="s">
        <v>19</v>
      </c>
      <c r="C103" s="4" t="s">
        <v>114</v>
      </c>
      <c r="D103" s="4" t="s">
        <v>24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8" t="s">
        <v>122</v>
      </c>
      <c r="AA103" s="7">
        <v>1728500</v>
      </c>
      <c r="AB103" s="7"/>
      <c r="AC103" s="7">
        <v>1278500</v>
      </c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>
        <v>200000</v>
      </c>
      <c r="AQ103" s="7"/>
      <c r="AR103" s="7"/>
      <c r="AS103" s="7"/>
      <c r="AT103" s="7"/>
      <c r="AU103" s="7">
        <v>200000</v>
      </c>
      <c r="AV103" s="7"/>
      <c r="AW103" s="7"/>
      <c r="AX103" s="7"/>
      <c r="AY103" s="7"/>
      <c r="AZ103" s="8" t="s">
        <v>122</v>
      </c>
      <c r="BA103" s="7">
        <f>BA104+BA107+BA110</f>
        <v>1697166.98</v>
      </c>
      <c r="BB103" s="7">
        <f t="shared" si="1"/>
        <v>98.187271044258026</v>
      </c>
    </row>
    <row r="104" spans="1:54" ht="31.7" customHeight="1" x14ac:dyDescent="0.25">
      <c r="A104" s="9" t="s">
        <v>123</v>
      </c>
      <c r="B104" s="10" t="s">
        <v>19</v>
      </c>
      <c r="C104" s="10" t="s">
        <v>114</v>
      </c>
      <c r="D104" s="10" t="s">
        <v>24</v>
      </c>
      <c r="E104" s="10" t="s">
        <v>124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/>
      <c r="W104" s="11"/>
      <c r="X104" s="11"/>
      <c r="Y104" s="11"/>
      <c r="Z104" s="9" t="s">
        <v>123</v>
      </c>
      <c r="AA104" s="12">
        <v>300000</v>
      </c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>
        <v>200000</v>
      </c>
      <c r="AQ104" s="12"/>
      <c r="AR104" s="12"/>
      <c r="AS104" s="12"/>
      <c r="AT104" s="12"/>
      <c r="AU104" s="12">
        <v>200000</v>
      </c>
      <c r="AV104" s="12"/>
      <c r="AW104" s="12"/>
      <c r="AX104" s="12"/>
      <c r="AY104" s="12"/>
      <c r="AZ104" s="9" t="s">
        <v>123</v>
      </c>
      <c r="BA104" s="12">
        <f>BA105</f>
        <v>270964.98</v>
      </c>
      <c r="BB104" s="7">
        <f t="shared" si="1"/>
        <v>90.321659999999994</v>
      </c>
    </row>
    <row r="105" spans="1:54" ht="79.150000000000006" customHeight="1" x14ac:dyDescent="0.25">
      <c r="A105" s="17" t="s">
        <v>125</v>
      </c>
      <c r="B105" s="14" t="s">
        <v>19</v>
      </c>
      <c r="C105" s="14" t="s">
        <v>114</v>
      </c>
      <c r="D105" s="14" t="s">
        <v>24</v>
      </c>
      <c r="E105" s="14" t="s">
        <v>124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 t="s">
        <v>36</v>
      </c>
      <c r="U105" s="14"/>
      <c r="V105" s="15"/>
      <c r="W105" s="15"/>
      <c r="X105" s="15"/>
      <c r="Y105" s="15"/>
      <c r="Z105" s="17" t="s">
        <v>125</v>
      </c>
      <c r="AA105" s="16">
        <v>300000</v>
      </c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>
        <v>200000</v>
      </c>
      <c r="AQ105" s="16"/>
      <c r="AR105" s="16"/>
      <c r="AS105" s="16"/>
      <c r="AT105" s="16"/>
      <c r="AU105" s="16">
        <v>200000</v>
      </c>
      <c r="AV105" s="16"/>
      <c r="AW105" s="16"/>
      <c r="AX105" s="16"/>
      <c r="AY105" s="16"/>
      <c r="AZ105" s="17" t="s">
        <v>125</v>
      </c>
      <c r="BA105" s="16">
        <f>BA106</f>
        <v>270964.98</v>
      </c>
      <c r="BB105" s="7">
        <f t="shared" si="1"/>
        <v>90.321659999999994</v>
      </c>
    </row>
    <row r="106" spans="1:54" ht="63.2" customHeight="1" x14ac:dyDescent="0.25">
      <c r="A106" s="17" t="s">
        <v>37</v>
      </c>
      <c r="B106" s="14" t="s">
        <v>19</v>
      </c>
      <c r="C106" s="14" t="s">
        <v>114</v>
      </c>
      <c r="D106" s="14" t="s">
        <v>24</v>
      </c>
      <c r="E106" s="14" t="s">
        <v>124</v>
      </c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 t="s">
        <v>38</v>
      </c>
      <c r="U106" s="14"/>
      <c r="V106" s="15"/>
      <c r="W106" s="15"/>
      <c r="X106" s="15"/>
      <c r="Y106" s="15"/>
      <c r="Z106" s="17" t="s">
        <v>37</v>
      </c>
      <c r="AA106" s="16">
        <v>300000</v>
      </c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>
        <v>200000</v>
      </c>
      <c r="AQ106" s="16"/>
      <c r="AR106" s="16"/>
      <c r="AS106" s="16"/>
      <c r="AT106" s="16"/>
      <c r="AU106" s="16">
        <v>200000</v>
      </c>
      <c r="AV106" s="16"/>
      <c r="AW106" s="16"/>
      <c r="AX106" s="16"/>
      <c r="AY106" s="16"/>
      <c r="AZ106" s="17" t="s">
        <v>37</v>
      </c>
      <c r="BA106" s="16">
        <v>270964.98</v>
      </c>
      <c r="BB106" s="7">
        <f t="shared" si="1"/>
        <v>90.321659999999994</v>
      </c>
    </row>
    <row r="107" spans="1:54" ht="79.150000000000006" customHeight="1" x14ac:dyDescent="0.25">
      <c r="A107" s="9" t="s">
        <v>126</v>
      </c>
      <c r="B107" s="10" t="s">
        <v>19</v>
      </c>
      <c r="C107" s="10" t="s">
        <v>114</v>
      </c>
      <c r="D107" s="10" t="s">
        <v>24</v>
      </c>
      <c r="E107" s="10" t="s">
        <v>127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1"/>
      <c r="W107" s="11"/>
      <c r="X107" s="11"/>
      <c r="Y107" s="11"/>
      <c r="Z107" s="9" t="s">
        <v>126</v>
      </c>
      <c r="AA107" s="12">
        <v>1286500</v>
      </c>
      <c r="AB107" s="12"/>
      <c r="AC107" s="12">
        <v>1136500</v>
      </c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9" t="s">
        <v>126</v>
      </c>
      <c r="BA107" s="12">
        <f>BA108</f>
        <v>1284202</v>
      </c>
      <c r="BB107" s="7">
        <f t="shared" si="1"/>
        <v>99.821375825884189</v>
      </c>
    </row>
    <row r="108" spans="1:54" ht="126.6" customHeight="1" x14ac:dyDescent="0.25">
      <c r="A108" s="17" t="s">
        <v>128</v>
      </c>
      <c r="B108" s="14" t="s">
        <v>19</v>
      </c>
      <c r="C108" s="14" t="s">
        <v>114</v>
      </c>
      <c r="D108" s="14" t="s">
        <v>24</v>
      </c>
      <c r="E108" s="14" t="s">
        <v>127</v>
      </c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 t="s">
        <v>36</v>
      </c>
      <c r="U108" s="14"/>
      <c r="V108" s="15"/>
      <c r="W108" s="15"/>
      <c r="X108" s="15"/>
      <c r="Y108" s="15"/>
      <c r="Z108" s="17" t="s">
        <v>128</v>
      </c>
      <c r="AA108" s="16">
        <v>1286500</v>
      </c>
      <c r="AB108" s="16"/>
      <c r="AC108" s="16">
        <v>1136500</v>
      </c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7" t="s">
        <v>128</v>
      </c>
      <c r="BA108" s="16">
        <f>BA109</f>
        <v>1284202</v>
      </c>
      <c r="BB108" s="7">
        <f t="shared" si="1"/>
        <v>99.821375825884189</v>
      </c>
    </row>
    <row r="109" spans="1:54" ht="63.2" customHeight="1" x14ac:dyDescent="0.25">
      <c r="A109" s="17" t="s">
        <v>37</v>
      </c>
      <c r="B109" s="14" t="s">
        <v>19</v>
      </c>
      <c r="C109" s="14" t="s">
        <v>114</v>
      </c>
      <c r="D109" s="14" t="s">
        <v>24</v>
      </c>
      <c r="E109" s="14" t="s">
        <v>127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 t="s">
        <v>38</v>
      </c>
      <c r="U109" s="14"/>
      <c r="V109" s="15"/>
      <c r="W109" s="15"/>
      <c r="X109" s="15"/>
      <c r="Y109" s="15"/>
      <c r="Z109" s="17" t="s">
        <v>37</v>
      </c>
      <c r="AA109" s="16">
        <v>1286500</v>
      </c>
      <c r="AB109" s="16"/>
      <c r="AC109" s="16">
        <v>1136500</v>
      </c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7" t="s">
        <v>37</v>
      </c>
      <c r="BA109" s="16">
        <v>1284202</v>
      </c>
      <c r="BB109" s="7">
        <f t="shared" si="1"/>
        <v>99.821375825884189</v>
      </c>
    </row>
    <row r="110" spans="1:54" ht="63.2" customHeight="1" x14ac:dyDescent="0.25">
      <c r="A110" s="9" t="s">
        <v>105</v>
      </c>
      <c r="B110" s="10" t="s">
        <v>19</v>
      </c>
      <c r="C110" s="10" t="s">
        <v>114</v>
      </c>
      <c r="D110" s="10" t="s">
        <v>24</v>
      </c>
      <c r="E110" s="10" t="s">
        <v>106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1"/>
      <c r="W110" s="11"/>
      <c r="X110" s="11"/>
      <c r="Y110" s="11"/>
      <c r="Z110" s="9" t="s">
        <v>105</v>
      </c>
      <c r="AA110" s="12">
        <v>142000</v>
      </c>
      <c r="AB110" s="12"/>
      <c r="AC110" s="12">
        <v>142000</v>
      </c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9" t="s">
        <v>105</v>
      </c>
      <c r="BA110" s="12">
        <v>142000</v>
      </c>
      <c r="BB110" s="7">
        <f t="shared" si="1"/>
        <v>100</v>
      </c>
    </row>
    <row r="111" spans="1:54" ht="110.65" customHeight="1" x14ac:dyDescent="0.25">
      <c r="A111" s="17" t="s">
        <v>107</v>
      </c>
      <c r="B111" s="14" t="s">
        <v>19</v>
      </c>
      <c r="C111" s="14" t="s">
        <v>114</v>
      </c>
      <c r="D111" s="14" t="s">
        <v>24</v>
      </c>
      <c r="E111" s="14" t="s">
        <v>106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 t="s">
        <v>36</v>
      </c>
      <c r="U111" s="14"/>
      <c r="V111" s="15"/>
      <c r="W111" s="15"/>
      <c r="X111" s="15"/>
      <c r="Y111" s="15"/>
      <c r="Z111" s="17" t="s">
        <v>107</v>
      </c>
      <c r="AA111" s="16">
        <v>142000</v>
      </c>
      <c r="AB111" s="16"/>
      <c r="AC111" s="16">
        <v>142000</v>
      </c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7" t="s">
        <v>107</v>
      </c>
      <c r="BA111" s="16">
        <v>142000</v>
      </c>
      <c r="BB111" s="7">
        <f t="shared" si="1"/>
        <v>100</v>
      </c>
    </row>
    <row r="112" spans="1:54" ht="63.2" customHeight="1" x14ac:dyDescent="0.25">
      <c r="A112" s="17" t="s">
        <v>37</v>
      </c>
      <c r="B112" s="14" t="s">
        <v>19</v>
      </c>
      <c r="C112" s="14" t="s">
        <v>114</v>
      </c>
      <c r="D112" s="14" t="s">
        <v>24</v>
      </c>
      <c r="E112" s="14" t="s">
        <v>106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 t="s">
        <v>38</v>
      </c>
      <c r="U112" s="14"/>
      <c r="V112" s="15"/>
      <c r="W112" s="15"/>
      <c r="X112" s="15"/>
      <c r="Y112" s="15"/>
      <c r="Z112" s="17" t="s">
        <v>37</v>
      </c>
      <c r="AA112" s="16">
        <v>142000</v>
      </c>
      <c r="AB112" s="16"/>
      <c r="AC112" s="16">
        <v>142000</v>
      </c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7" t="s">
        <v>37</v>
      </c>
      <c r="BA112" s="16">
        <v>142000</v>
      </c>
      <c r="BB112" s="7">
        <f t="shared" si="1"/>
        <v>100</v>
      </c>
    </row>
    <row r="113" spans="1:54" ht="15.75" customHeight="1" x14ac:dyDescent="0.25">
      <c r="A113" s="8" t="s">
        <v>129</v>
      </c>
      <c r="B113" s="4" t="s">
        <v>19</v>
      </c>
      <c r="C113" s="4" t="s">
        <v>114</v>
      </c>
      <c r="D113" s="4" t="s">
        <v>32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6"/>
      <c r="W113" s="6"/>
      <c r="X113" s="6"/>
      <c r="Y113" s="6"/>
      <c r="Z113" s="8" t="s">
        <v>129</v>
      </c>
      <c r="AA113" s="7">
        <v>7228275</v>
      </c>
      <c r="AB113" s="7"/>
      <c r="AC113" s="7">
        <v>4624308</v>
      </c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>
        <v>2272000</v>
      </c>
      <c r="AQ113" s="7"/>
      <c r="AR113" s="7"/>
      <c r="AS113" s="7"/>
      <c r="AT113" s="7"/>
      <c r="AU113" s="7">
        <v>2272000</v>
      </c>
      <c r="AV113" s="7"/>
      <c r="AW113" s="7"/>
      <c r="AX113" s="7"/>
      <c r="AY113" s="7"/>
      <c r="AZ113" s="8" t="s">
        <v>129</v>
      </c>
      <c r="BA113" s="7">
        <f>BA114+BA119+BA122+BA125+BA128+BA131+BA134+BA137+BA141</f>
        <v>6946245.0700000003</v>
      </c>
      <c r="BB113" s="7">
        <f t="shared" si="1"/>
        <v>96.098240174868835</v>
      </c>
    </row>
    <row r="114" spans="1:54" ht="63.2" customHeight="1" x14ac:dyDescent="0.25">
      <c r="A114" s="9" t="s">
        <v>130</v>
      </c>
      <c r="B114" s="10" t="s">
        <v>19</v>
      </c>
      <c r="C114" s="10" t="s">
        <v>114</v>
      </c>
      <c r="D114" s="10" t="s">
        <v>32</v>
      </c>
      <c r="E114" s="10" t="s">
        <v>131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1"/>
      <c r="X114" s="11"/>
      <c r="Y114" s="11"/>
      <c r="Z114" s="9" t="s">
        <v>130</v>
      </c>
      <c r="AA114" s="12">
        <v>1380000</v>
      </c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>
        <v>1430000</v>
      </c>
      <c r="AQ114" s="12"/>
      <c r="AR114" s="12"/>
      <c r="AS114" s="12"/>
      <c r="AT114" s="12"/>
      <c r="AU114" s="12">
        <v>1430000</v>
      </c>
      <c r="AV114" s="12"/>
      <c r="AW114" s="12"/>
      <c r="AX114" s="12"/>
      <c r="AY114" s="12"/>
      <c r="AZ114" s="9" t="s">
        <v>130</v>
      </c>
      <c r="BA114" s="12">
        <f>BA115+BA118</f>
        <v>1273215.47</v>
      </c>
      <c r="BB114" s="7">
        <f t="shared" si="1"/>
        <v>92.261990579710144</v>
      </c>
    </row>
    <row r="115" spans="1:54" ht="110.65" customHeight="1" x14ac:dyDescent="0.25">
      <c r="A115" s="17" t="s">
        <v>132</v>
      </c>
      <c r="B115" s="14" t="s">
        <v>19</v>
      </c>
      <c r="C115" s="14" t="s">
        <v>114</v>
      </c>
      <c r="D115" s="14" t="s">
        <v>32</v>
      </c>
      <c r="E115" s="14" t="s">
        <v>131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 t="s">
        <v>36</v>
      </c>
      <c r="U115" s="14"/>
      <c r="V115" s="15"/>
      <c r="W115" s="15"/>
      <c r="X115" s="15"/>
      <c r="Y115" s="15"/>
      <c r="Z115" s="17" t="s">
        <v>132</v>
      </c>
      <c r="AA115" s="16">
        <v>1370000</v>
      </c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>
        <v>1420000</v>
      </c>
      <c r="AQ115" s="16"/>
      <c r="AR115" s="16"/>
      <c r="AS115" s="16"/>
      <c r="AT115" s="16"/>
      <c r="AU115" s="16">
        <v>1420000</v>
      </c>
      <c r="AV115" s="16"/>
      <c r="AW115" s="16"/>
      <c r="AX115" s="16"/>
      <c r="AY115" s="16"/>
      <c r="AZ115" s="17" t="s">
        <v>132</v>
      </c>
      <c r="BA115" s="16">
        <f>BA116</f>
        <v>1272627.42</v>
      </c>
      <c r="BB115" s="7">
        <f t="shared" si="1"/>
        <v>92.892512408759117</v>
      </c>
    </row>
    <row r="116" spans="1:54" ht="63.2" customHeight="1" x14ac:dyDescent="0.25">
      <c r="A116" s="17" t="s">
        <v>37</v>
      </c>
      <c r="B116" s="14" t="s">
        <v>19</v>
      </c>
      <c r="C116" s="14" t="s">
        <v>114</v>
      </c>
      <c r="D116" s="14" t="s">
        <v>32</v>
      </c>
      <c r="E116" s="14" t="s">
        <v>131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 t="s">
        <v>38</v>
      </c>
      <c r="U116" s="14"/>
      <c r="V116" s="15"/>
      <c r="W116" s="15"/>
      <c r="X116" s="15"/>
      <c r="Y116" s="15"/>
      <c r="Z116" s="17" t="s">
        <v>37</v>
      </c>
      <c r="AA116" s="16">
        <v>1370000</v>
      </c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>
        <v>1420000</v>
      </c>
      <c r="AQ116" s="16"/>
      <c r="AR116" s="16"/>
      <c r="AS116" s="16"/>
      <c r="AT116" s="16"/>
      <c r="AU116" s="16">
        <v>1420000</v>
      </c>
      <c r="AV116" s="16"/>
      <c r="AW116" s="16"/>
      <c r="AX116" s="16"/>
      <c r="AY116" s="16"/>
      <c r="AZ116" s="17" t="s">
        <v>37</v>
      </c>
      <c r="BA116" s="16">
        <v>1272627.42</v>
      </c>
      <c r="BB116" s="7">
        <f t="shared" si="1"/>
        <v>92.892512408759117</v>
      </c>
    </row>
    <row r="117" spans="1:54" ht="79.150000000000006" customHeight="1" x14ac:dyDescent="0.25">
      <c r="A117" s="17" t="s">
        <v>133</v>
      </c>
      <c r="B117" s="14" t="s">
        <v>19</v>
      </c>
      <c r="C117" s="14" t="s">
        <v>114</v>
      </c>
      <c r="D117" s="14" t="s">
        <v>32</v>
      </c>
      <c r="E117" s="14" t="s">
        <v>131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 t="s">
        <v>47</v>
      </c>
      <c r="U117" s="14"/>
      <c r="V117" s="15"/>
      <c r="W117" s="15"/>
      <c r="X117" s="15"/>
      <c r="Y117" s="15"/>
      <c r="Z117" s="17" t="s">
        <v>133</v>
      </c>
      <c r="AA117" s="16">
        <v>10000</v>
      </c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>
        <v>10000</v>
      </c>
      <c r="AQ117" s="16"/>
      <c r="AR117" s="16"/>
      <c r="AS117" s="16"/>
      <c r="AT117" s="16"/>
      <c r="AU117" s="16">
        <v>10000</v>
      </c>
      <c r="AV117" s="16"/>
      <c r="AW117" s="16"/>
      <c r="AX117" s="16"/>
      <c r="AY117" s="16"/>
      <c r="AZ117" s="17" t="s">
        <v>133</v>
      </c>
      <c r="BA117" s="16">
        <f>BA118</f>
        <v>588.04999999999995</v>
      </c>
      <c r="BB117" s="7">
        <f t="shared" si="1"/>
        <v>5.8804999999999996</v>
      </c>
    </row>
    <row r="118" spans="1:54" ht="31.7" customHeight="1" x14ac:dyDescent="0.25">
      <c r="A118" s="17" t="s">
        <v>48</v>
      </c>
      <c r="B118" s="14" t="s">
        <v>19</v>
      </c>
      <c r="C118" s="14" t="s">
        <v>114</v>
      </c>
      <c r="D118" s="14" t="s">
        <v>32</v>
      </c>
      <c r="E118" s="14" t="s">
        <v>131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 t="s">
        <v>49</v>
      </c>
      <c r="U118" s="14"/>
      <c r="V118" s="15"/>
      <c r="W118" s="15"/>
      <c r="X118" s="15"/>
      <c r="Y118" s="15"/>
      <c r="Z118" s="17" t="s">
        <v>48</v>
      </c>
      <c r="AA118" s="16">
        <v>10000</v>
      </c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>
        <v>10000</v>
      </c>
      <c r="AQ118" s="16"/>
      <c r="AR118" s="16"/>
      <c r="AS118" s="16"/>
      <c r="AT118" s="16"/>
      <c r="AU118" s="16">
        <v>10000</v>
      </c>
      <c r="AV118" s="16"/>
      <c r="AW118" s="16"/>
      <c r="AX118" s="16"/>
      <c r="AY118" s="16"/>
      <c r="AZ118" s="17" t="s">
        <v>48</v>
      </c>
      <c r="BA118" s="16">
        <v>588.04999999999995</v>
      </c>
      <c r="BB118" s="7">
        <f t="shared" si="1"/>
        <v>5.8804999999999996</v>
      </c>
    </row>
    <row r="119" spans="1:54" ht="63.2" customHeight="1" x14ac:dyDescent="0.25">
      <c r="A119" s="9" t="s">
        <v>134</v>
      </c>
      <c r="B119" s="10" t="s">
        <v>19</v>
      </c>
      <c r="C119" s="10" t="s">
        <v>114</v>
      </c>
      <c r="D119" s="10" t="s">
        <v>32</v>
      </c>
      <c r="E119" s="10" t="s">
        <v>135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1"/>
      <c r="W119" s="11"/>
      <c r="X119" s="11"/>
      <c r="Y119" s="11"/>
      <c r="Z119" s="9" t="s">
        <v>134</v>
      </c>
      <c r="AA119" s="12">
        <v>140000</v>
      </c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>
        <v>100000</v>
      </c>
      <c r="AQ119" s="12"/>
      <c r="AR119" s="12"/>
      <c r="AS119" s="12"/>
      <c r="AT119" s="12"/>
      <c r="AU119" s="12">
        <v>100000</v>
      </c>
      <c r="AV119" s="12"/>
      <c r="AW119" s="12"/>
      <c r="AX119" s="12"/>
      <c r="AY119" s="12"/>
      <c r="AZ119" s="9" t="s">
        <v>134</v>
      </c>
      <c r="BA119" s="12">
        <f>BA120</f>
        <v>111258.32</v>
      </c>
      <c r="BB119" s="7">
        <f t="shared" si="1"/>
        <v>79.470228571428578</v>
      </c>
    </row>
    <row r="120" spans="1:54" ht="110.65" customHeight="1" x14ac:dyDescent="0.25">
      <c r="A120" s="17" t="s">
        <v>136</v>
      </c>
      <c r="B120" s="14" t="s">
        <v>19</v>
      </c>
      <c r="C120" s="14" t="s">
        <v>114</v>
      </c>
      <c r="D120" s="14" t="s">
        <v>32</v>
      </c>
      <c r="E120" s="14" t="s">
        <v>135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 t="s">
        <v>36</v>
      </c>
      <c r="U120" s="14"/>
      <c r="V120" s="15"/>
      <c r="W120" s="15"/>
      <c r="X120" s="15"/>
      <c r="Y120" s="15"/>
      <c r="Z120" s="17" t="s">
        <v>136</v>
      </c>
      <c r="AA120" s="16">
        <v>140000</v>
      </c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>
        <v>100000</v>
      </c>
      <c r="AQ120" s="16"/>
      <c r="AR120" s="16"/>
      <c r="AS120" s="16"/>
      <c r="AT120" s="16"/>
      <c r="AU120" s="16">
        <v>100000</v>
      </c>
      <c r="AV120" s="16"/>
      <c r="AW120" s="16"/>
      <c r="AX120" s="16"/>
      <c r="AY120" s="16"/>
      <c r="AZ120" s="17" t="s">
        <v>136</v>
      </c>
      <c r="BA120" s="16">
        <f>BA121</f>
        <v>111258.32</v>
      </c>
      <c r="BB120" s="7">
        <f t="shared" si="1"/>
        <v>79.470228571428578</v>
      </c>
    </row>
    <row r="121" spans="1:54" ht="63.2" customHeight="1" x14ac:dyDescent="0.25">
      <c r="A121" s="17" t="s">
        <v>37</v>
      </c>
      <c r="B121" s="14" t="s">
        <v>19</v>
      </c>
      <c r="C121" s="14" t="s">
        <v>114</v>
      </c>
      <c r="D121" s="14" t="s">
        <v>32</v>
      </c>
      <c r="E121" s="14" t="s">
        <v>135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 t="s">
        <v>38</v>
      </c>
      <c r="U121" s="14"/>
      <c r="V121" s="15"/>
      <c r="W121" s="15"/>
      <c r="X121" s="15"/>
      <c r="Y121" s="15"/>
      <c r="Z121" s="17" t="s">
        <v>37</v>
      </c>
      <c r="AA121" s="16">
        <v>140000</v>
      </c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>
        <v>100000</v>
      </c>
      <c r="AQ121" s="16"/>
      <c r="AR121" s="16"/>
      <c r="AS121" s="16"/>
      <c r="AT121" s="16"/>
      <c r="AU121" s="16">
        <v>100000</v>
      </c>
      <c r="AV121" s="16"/>
      <c r="AW121" s="16"/>
      <c r="AX121" s="16"/>
      <c r="AY121" s="16"/>
      <c r="AZ121" s="17" t="s">
        <v>37</v>
      </c>
      <c r="BA121" s="16">
        <v>111258.32</v>
      </c>
      <c r="BB121" s="7">
        <f t="shared" si="1"/>
        <v>79.470228571428578</v>
      </c>
    </row>
    <row r="122" spans="1:54" ht="47.45" customHeight="1" x14ac:dyDescent="0.25">
      <c r="A122" s="9" t="s">
        <v>137</v>
      </c>
      <c r="B122" s="10" t="s">
        <v>19</v>
      </c>
      <c r="C122" s="10" t="s">
        <v>114</v>
      </c>
      <c r="D122" s="10" t="s">
        <v>32</v>
      </c>
      <c r="E122" s="10" t="s">
        <v>138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1"/>
      <c r="W122" s="11"/>
      <c r="X122" s="11"/>
      <c r="Y122" s="11"/>
      <c r="Z122" s="9" t="s">
        <v>137</v>
      </c>
      <c r="AA122" s="12">
        <v>100000</v>
      </c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>
        <v>100000</v>
      </c>
      <c r="AQ122" s="12"/>
      <c r="AR122" s="12"/>
      <c r="AS122" s="12"/>
      <c r="AT122" s="12"/>
      <c r="AU122" s="12">
        <v>100000</v>
      </c>
      <c r="AV122" s="12"/>
      <c r="AW122" s="12"/>
      <c r="AX122" s="12"/>
      <c r="AY122" s="12"/>
      <c r="AZ122" s="9" t="s">
        <v>137</v>
      </c>
      <c r="BA122" s="12">
        <f>BA123</f>
        <v>76260</v>
      </c>
      <c r="BB122" s="7">
        <f t="shared" si="1"/>
        <v>76.259999999999991</v>
      </c>
    </row>
    <row r="123" spans="1:54" ht="94.9" customHeight="1" x14ac:dyDescent="0.25">
      <c r="A123" s="17" t="s">
        <v>139</v>
      </c>
      <c r="B123" s="14" t="s">
        <v>19</v>
      </c>
      <c r="C123" s="14" t="s">
        <v>114</v>
      </c>
      <c r="D123" s="14" t="s">
        <v>32</v>
      </c>
      <c r="E123" s="14" t="s">
        <v>138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 t="s">
        <v>36</v>
      </c>
      <c r="U123" s="14"/>
      <c r="V123" s="15"/>
      <c r="W123" s="15"/>
      <c r="X123" s="15"/>
      <c r="Y123" s="15"/>
      <c r="Z123" s="17" t="s">
        <v>139</v>
      </c>
      <c r="AA123" s="16">
        <v>100000</v>
      </c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>
        <v>100000</v>
      </c>
      <c r="AQ123" s="16"/>
      <c r="AR123" s="16"/>
      <c r="AS123" s="16"/>
      <c r="AT123" s="16"/>
      <c r="AU123" s="16">
        <v>100000</v>
      </c>
      <c r="AV123" s="16"/>
      <c r="AW123" s="16"/>
      <c r="AX123" s="16"/>
      <c r="AY123" s="16"/>
      <c r="AZ123" s="17" t="s">
        <v>139</v>
      </c>
      <c r="BA123" s="16">
        <f>BA124</f>
        <v>76260</v>
      </c>
      <c r="BB123" s="7">
        <f t="shared" si="1"/>
        <v>76.259999999999991</v>
      </c>
    </row>
    <row r="124" spans="1:54" ht="63.2" customHeight="1" x14ac:dyDescent="0.25">
      <c r="A124" s="17" t="s">
        <v>37</v>
      </c>
      <c r="B124" s="14" t="s">
        <v>19</v>
      </c>
      <c r="C124" s="14" t="s">
        <v>114</v>
      </c>
      <c r="D124" s="14" t="s">
        <v>32</v>
      </c>
      <c r="E124" s="14" t="s">
        <v>138</v>
      </c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 t="s">
        <v>38</v>
      </c>
      <c r="U124" s="14"/>
      <c r="V124" s="15"/>
      <c r="W124" s="15"/>
      <c r="X124" s="15"/>
      <c r="Y124" s="15"/>
      <c r="Z124" s="17" t="s">
        <v>37</v>
      </c>
      <c r="AA124" s="16">
        <v>100000</v>
      </c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>
        <v>100000</v>
      </c>
      <c r="AQ124" s="16"/>
      <c r="AR124" s="16"/>
      <c r="AS124" s="16"/>
      <c r="AT124" s="16"/>
      <c r="AU124" s="16">
        <v>100000</v>
      </c>
      <c r="AV124" s="16"/>
      <c r="AW124" s="16"/>
      <c r="AX124" s="16"/>
      <c r="AY124" s="16"/>
      <c r="AZ124" s="17" t="s">
        <v>37</v>
      </c>
      <c r="BA124" s="16">
        <v>76260</v>
      </c>
      <c r="BB124" s="7">
        <f t="shared" si="1"/>
        <v>76.259999999999991</v>
      </c>
    </row>
    <row r="125" spans="1:54" ht="47.45" customHeight="1" x14ac:dyDescent="0.25">
      <c r="A125" s="9" t="s">
        <v>140</v>
      </c>
      <c r="B125" s="10" t="s">
        <v>19</v>
      </c>
      <c r="C125" s="10" t="s">
        <v>114</v>
      </c>
      <c r="D125" s="10" t="s">
        <v>32</v>
      </c>
      <c r="E125" s="10" t="s">
        <v>141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1"/>
      <c r="X125" s="11"/>
      <c r="Y125" s="11"/>
      <c r="Z125" s="9" t="s">
        <v>140</v>
      </c>
      <c r="AA125" s="12">
        <v>607000</v>
      </c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>
        <v>507000</v>
      </c>
      <c r="AQ125" s="12"/>
      <c r="AR125" s="12"/>
      <c r="AS125" s="12"/>
      <c r="AT125" s="12"/>
      <c r="AU125" s="12">
        <v>507000</v>
      </c>
      <c r="AV125" s="12"/>
      <c r="AW125" s="12"/>
      <c r="AX125" s="12"/>
      <c r="AY125" s="12"/>
      <c r="AZ125" s="9" t="s">
        <v>140</v>
      </c>
      <c r="BA125" s="12">
        <f>BA126</f>
        <v>586196.39</v>
      </c>
      <c r="BB125" s="7">
        <f t="shared" si="1"/>
        <v>96.572716639209233</v>
      </c>
    </row>
    <row r="126" spans="1:54" ht="94.9" customHeight="1" x14ac:dyDescent="0.25">
      <c r="A126" s="17" t="s">
        <v>142</v>
      </c>
      <c r="B126" s="14" t="s">
        <v>19</v>
      </c>
      <c r="C126" s="14" t="s">
        <v>114</v>
      </c>
      <c r="D126" s="14" t="s">
        <v>32</v>
      </c>
      <c r="E126" s="14" t="s">
        <v>141</v>
      </c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 t="s">
        <v>36</v>
      </c>
      <c r="U126" s="14"/>
      <c r="V126" s="15"/>
      <c r="W126" s="15"/>
      <c r="X126" s="15"/>
      <c r="Y126" s="15"/>
      <c r="Z126" s="17" t="s">
        <v>142</v>
      </c>
      <c r="AA126" s="16">
        <v>607000</v>
      </c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>
        <v>507000</v>
      </c>
      <c r="AQ126" s="16"/>
      <c r="AR126" s="16"/>
      <c r="AS126" s="16"/>
      <c r="AT126" s="16"/>
      <c r="AU126" s="16">
        <v>507000</v>
      </c>
      <c r="AV126" s="16"/>
      <c r="AW126" s="16"/>
      <c r="AX126" s="16"/>
      <c r="AY126" s="16"/>
      <c r="AZ126" s="17" t="s">
        <v>142</v>
      </c>
      <c r="BA126" s="16">
        <f>BA127</f>
        <v>586196.39</v>
      </c>
      <c r="BB126" s="7">
        <f t="shared" si="1"/>
        <v>96.572716639209233</v>
      </c>
    </row>
    <row r="127" spans="1:54" ht="63.2" customHeight="1" x14ac:dyDescent="0.25">
      <c r="A127" s="17" t="s">
        <v>37</v>
      </c>
      <c r="B127" s="14" t="s">
        <v>19</v>
      </c>
      <c r="C127" s="14" t="s">
        <v>114</v>
      </c>
      <c r="D127" s="14" t="s">
        <v>32</v>
      </c>
      <c r="E127" s="14" t="s">
        <v>141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 t="s">
        <v>38</v>
      </c>
      <c r="U127" s="14"/>
      <c r="V127" s="15"/>
      <c r="W127" s="15"/>
      <c r="X127" s="15"/>
      <c r="Y127" s="15"/>
      <c r="Z127" s="17" t="s">
        <v>37</v>
      </c>
      <c r="AA127" s="16">
        <v>607000</v>
      </c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>
        <v>507000</v>
      </c>
      <c r="AQ127" s="16"/>
      <c r="AR127" s="16"/>
      <c r="AS127" s="16"/>
      <c r="AT127" s="16"/>
      <c r="AU127" s="16">
        <v>507000</v>
      </c>
      <c r="AV127" s="16"/>
      <c r="AW127" s="16"/>
      <c r="AX127" s="16"/>
      <c r="AY127" s="16"/>
      <c r="AZ127" s="17" t="s">
        <v>37</v>
      </c>
      <c r="BA127" s="16">
        <v>586196.39</v>
      </c>
      <c r="BB127" s="7">
        <f t="shared" si="1"/>
        <v>96.572716639209233</v>
      </c>
    </row>
    <row r="128" spans="1:54" ht="63.2" customHeight="1" x14ac:dyDescent="0.25">
      <c r="A128" s="9" t="s">
        <v>143</v>
      </c>
      <c r="B128" s="10" t="s">
        <v>19</v>
      </c>
      <c r="C128" s="10" t="s">
        <v>114</v>
      </c>
      <c r="D128" s="10" t="s">
        <v>32</v>
      </c>
      <c r="E128" s="10" t="s">
        <v>144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1"/>
      <c r="W128" s="11"/>
      <c r="X128" s="11"/>
      <c r="Y128" s="11"/>
      <c r="Z128" s="9" t="s">
        <v>143</v>
      </c>
      <c r="AA128" s="12">
        <v>228000</v>
      </c>
      <c r="AB128" s="12"/>
      <c r="AC128" s="12">
        <v>138600</v>
      </c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>
        <v>135000</v>
      </c>
      <c r="AQ128" s="12"/>
      <c r="AR128" s="12"/>
      <c r="AS128" s="12"/>
      <c r="AT128" s="12"/>
      <c r="AU128" s="12">
        <v>135000</v>
      </c>
      <c r="AV128" s="12"/>
      <c r="AW128" s="12"/>
      <c r="AX128" s="12"/>
      <c r="AY128" s="12"/>
      <c r="AZ128" s="9" t="s">
        <v>143</v>
      </c>
      <c r="BA128" s="12">
        <f>BA129</f>
        <v>226680.98</v>
      </c>
      <c r="BB128" s="7">
        <f t="shared" si="1"/>
        <v>99.421482456140353</v>
      </c>
    </row>
    <row r="129" spans="1:54" ht="110.65" customHeight="1" x14ac:dyDescent="0.25">
      <c r="A129" s="17" t="s">
        <v>145</v>
      </c>
      <c r="B129" s="14" t="s">
        <v>19</v>
      </c>
      <c r="C129" s="14" t="s">
        <v>114</v>
      </c>
      <c r="D129" s="14" t="s">
        <v>32</v>
      </c>
      <c r="E129" s="14" t="s">
        <v>144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 t="s">
        <v>36</v>
      </c>
      <c r="U129" s="14"/>
      <c r="V129" s="15"/>
      <c r="W129" s="15"/>
      <c r="X129" s="15"/>
      <c r="Y129" s="15"/>
      <c r="Z129" s="17" t="s">
        <v>145</v>
      </c>
      <c r="AA129" s="16">
        <v>228000</v>
      </c>
      <c r="AB129" s="16"/>
      <c r="AC129" s="16">
        <v>138600</v>
      </c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>
        <v>135000</v>
      </c>
      <c r="AQ129" s="16"/>
      <c r="AR129" s="16"/>
      <c r="AS129" s="16"/>
      <c r="AT129" s="16"/>
      <c r="AU129" s="16">
        <v>135000</v>
      </c>
      <c r="AV129" s="16"/>
      <c r="AW129" s="16"/>
      <c r="AX129" s="16"/>
      <c r="AY129" s="16"/>
      <c r="AZ129" s="17" t="s">
        <v>145</v>
      </c>
      <c r="BA129" s="16">
        <f>BA130</f>
        <v>226680.98</v>
      </c>
      <c r="BB129" s="7">
        <f t="shared" si="1"/>
        <v>99.421482456140353</v>
      </c>
    </row>
    <row r="130" spans="1:54" ht="63.2" customHeight="1" x14ac:dyDescent="0.25">
      <c r="A130" s="17" t="s">
        <v>37</v>
      </c>
      <c r="B130" s="14" t="s">
        <v>19</v>
      </c>
      <c r="C130" s="14" t="s">
        <v>114</v>
      </c>
      <c r="D130" s="14" t="s">
        <v>32</v>
      </c>
      <c r="E130" s="14" t="s">
        <v>144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 t="s">
        <v>38</v>
      </c>
      <c r="U130" s="14"/>
      <c r="V130" s="15"/>
      <c r="W130" s="15"/>
      <c r="X130" s="15"/>
      <c r="Y130" s="15"/>
      <c r="Z130" s="17" t="s">
        <v>37</v>
      </c>
      <c r="AA130" s="16">
        <v>228000</v>
      </c>
      <c r="AB130" s="16"/>
      <c r="AC130" s="16">
        <v>138600</v>
      </c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>
        <v>135000</v>
      </c>
      <c r="AQ130" s="16"/>
      <c r="AR130" s="16"/>
      <c r="AS130" s="16"/>
      <c r="AT130" s="16"/>
      <c r="AU130" s="16">
        <v>135000</v>
      </c>
      <c r="AV130" s="16"/>
      <c r="AW130" s="16"/>
      <c r="AX130" s="16"/>
      <c r="AY130" s="16"/>
      <c r="AZ130" s="17" t="s">
        <v>37</v>
      </c>
      <c r="BA130" s="16">
        <v>226680.98</v>
      </c>
      <c r="BB130" s="7">
        <f t="shared" si="1"/>
        <v>99.421482456140353</v>
      </c>
    </row>
    <row r="131" spans="1:54" ht="142.35" customHeight="1" x14ac:dyDescent="0.25">
      <c r="A131" s="9" t="s">
        <v>146</v>
      </c>
      <c r="B131" s="10" t="s">
        <v>19</v>
      </c>
      <c r="C131" s="10" t="s">
        <v>114</v>
      </c>
      <c r="D131" s="10" t="s">
        <v>32</v>
      </c>
      <c r="E131" s="10" t="s">
        <v>147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1"/>
      <c r="W131" s="11"/>
      <c r="X131" s="11"/>
      <c r="Y131" s="11"/>
      <c r="Z131" s="9" t="s">
        <v>146</v>
      </c>
      <c r="AA131" s="12">
        <v>1122648</v>
      </c>
      <c r="AB131" s="12"/>
      <c r="AC131" s="12">
        <v>1028800</v>
      </c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9" t="s">
        <v>146</v>
      </c>
      <c r="BA131" s="12">
        <f>BA132</f>
        <v>1122164.93</v>
      </c>
      <c r="BB131" s="7">
        <f t="shared" si="1"/>
        <v>99.956970484069799</v>
      </c>
    </row>
    <row r="132" spans="1:54" ht="189.75" customHeight="1" x14ac:dyDescent="0.25">
      <c r="A132" s="13" t="s">
        <v>148</v>
      </c>
      <c r="B132" s="14" t="s">
        <v>19</v>
      </c>
      <c r="C132" s="14" t="s">
        <v>114</v>
      </c>
      <c r="D132" s="14" t="s">
        <v>32</v>
      </c>
      <c r="E132" s="14" t="s">
        <v>147</v>
      </c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 t="s">
        <v>36</v>
      </c>
      <c r="U132" s="14"/>
      <c r="V132" s="15"/>
      <c r="W132" s="15"/>
      <c r="X132" s="15"/>
      <c r="Y132" s="15"/>
      <c r="Z132" s="13" t="s">
        <v>148</v>
      </c>
      <c r="AA132" s="16">
        <v>1122648</v>
      </c>
      <c r="AB132" s="16"/>
      <c r="AC132" s="16">
        <v>1028800</v>
      </c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3" t="s">
        <v>148</v>
      </c>
      <c r="BA132" s="16">
        <f>BA133</f>
        <v>1122164.93</v>
      </c>
      <c r="BB132" s="7">
        <f t="shared" si="1"/>
        <v>99.956970484069799</v>
      </c>
    </row>
    <row r="133" spans="1:54" ht="63.2" customHeight="1" x14ac:dyDescent="0.25">
      <c r="A133" s="17" t="s">
        <v>37</v>
      </c>
      <c r="B133" s="14" t="s">
        <v>19</v>
      </c>
      <c r="C133" s="14" t="s">
        <v>114</v>
      </c>
      <c r="D133" s="14" t="s">
        <v>32</v>
      </c>
      <c r="E133" s="14" t="s">
        <v>147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 t="s">
        <v>38</v>
      </c>
      <c r="U133" s="14"/>
      <c r="V133" s="15"/>
      <c r="W133" s="15"/>
      <c r="X133" s="15"/>
      <c r="Y133" s="15"/>
      <c r="Z133" s="17" t="s">
        <v>37</v>
      </c>
      <c r="AA133" s="16">
        <v>1122648</v>
      </c>
      <c r="AB133" s="16"/>
      <c r="AC133" s="16">
        <v>1028800</v>
      </c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7" t="s">
        <v>37</v>
      </c>
      <c r="BA133" s="16">
        <v>1122164.93</v>
      </c>
      <c r="BB133" s="7">
        <f t="shared" si="1"/>
        <v>99.956970484069799</v>
      </c>
    </row>
    <row r="134" spans="1:54" ht="158.1" customHeight="1" x14ac:dyDescent="0.25">
      <c r="A134" s="18" t="s">
        <v>149</v>
      </c>
      <c r="B134" s="10" t="s">
        <v>19</v>
      </c>
      <c r="C134" s="10" t="s">
        <v>114</v>
      </c>
      <c r="D134" s="10" t="s">
        <v>32</v>
      </c>
      <c r="E134" s="10" t="s">
        <v>150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1"/>
      <c r="W134" s="11"/>
      <c r="X134" s="11"/>
      <c r="Y134" s="11"/>
      <c r="Z134" s="18" t="s">
        <v>149</v>
      </c>
      <c r="AA134" s="12">
        <v>1002890</v>
      </c>
      <c r="AB134" s="12"/>
      <c r="AC134" s="12">
        <v>951890</v>
      </c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8" t="s">
        <v>149</v>
      </c>
      <c r="BA134" s="12">
        <f>BA135</f>
        <v>1002750</v>
      </c>
      <c r="BB134" s="7">
        <f t="shared" si="1"/>
        <v>99.986040343407552</v>
      </c>
    </row>
    <row r="135" spans="1:54" ht="205.5" customHeight="1" x14ac:dyDescent="0.25">
      <c r="A135" s="13" t="s">
        <v>151</v>
      </c>
      <c r="B135" s="14" t="s">
        <v>19</v>
      </c>
      <c r="C135" s="14" t="s">
        <v>114</v>
      </c>
      <c r="D135" s="14" t="s">
        <v>32</v>
      </c>
      <c r="E135" s="14" t="s">
        <v>150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 t="s">
        <v>36</v>
      </c>
      <c r="U135" s="14"/>
      <c r="V135" s="15"/>
      <c r="W135" s="15"/>
      <c r="X135" s="15"/>
      <c r="Y135" s="15"/>
      <c r="Z135" s="13" t="s">
        <v>151</v>
      </c>
      <c r="AA135" s="16">
        <v>1002890</v>
      </c>
      <c r="AB135" s="16"/>
      <c r="AC135" s="16">
        <v>951890</v>
      </c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3" t="s">
        <v>151</v>
      </c>
      <c r="BA135" s="16">
        <f>BA136</f>
        <v>1002750</v>
      </c>
      <c r="BB135" s="7">
        <f t="shared" si="1"/>
        <v>99.986040343407552</v>
      </c>
    </row>
    <row r="136" spans="1:54" ht="63.2" customHeight="1" x14ac:dyDescent="0.25">
      <c r="A136" s="17" t="s">
        <v>37</v>
      </c>
      <c r="B136" s="14" t="s">
        <v>19</v>
      </c>
      <c r="C136" s="14" t="s">
        <v>114</v>
      </c>
      <c r="D136" s="14" t="s">
        <v>32</v>
      </c>
      <c r="E136" s="14" t="s">
        <v>150</v>
      </c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 t="s">
        <v>38</v>
      </c>
      <c r="U136" s="14"/>
      <c r="V136" s="15"/>
      <c r="W136" s="15"/>
      <c r="X136" s="15"/>
      <c r="Y136" s="15"/>
      <c r="Z136" s="17" t="s">
        <v>37</v>
      </c>
      <c r="AA136" s="16">
        <v>1002890</v>
      </c>
      <c r="AB136" s="16"/>
      <c r="AC136" s="16">
        <v>951890</v>
      </c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7" t="s">
        <v>37</v>
      </c>
      <c r="BA136" s="16">
        <v>1002750</v>
      </c>
      <c r="BB136" s="7">
        <f t="shared" si="1"/>
        <v>99.986040343407552</v>
      </c>
    </row>
    <row r="137" spans="1:54" ht="47.45" customHeight="1" x14ac:dyDescent="0.25">
      <c r="A137" s="9" t="s">
        <v>152</v>
      </c>
      <c r="B137" s="10" t="s">
        <v>19</v>
      </c>
      <c r="C137" s="10" t="s">
        <v>114</v>
      </c>
      <c r="D137" s="10" t="s">
        <v>32</v>
      </c>
      <c r="E137" s="10" t="s">
        <v>153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1"/>
      <c r="W137" s="11"/>
      <c r="X137" s="11"/>
      <c r="Y137" s="11"/>
      <c r="Z137" s="9" t="s">
        <v>152</v>
      </c>
      <c r="AA137" s="12">
        <v>2635018</v>
      </c>
      <c r="AB137" s="12"/>
      <c r="AC137" s="12">
        <v>2505018</v>
      </c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9" t="s">
        <v>152</v>
      </c>
      <c r="BA137" s="12">
        <f>BA138</f>
        <v>2535000</v>
      </c>
      <c r="BB137" s="7">
        <f t="shared" si="1"/>
        <v>96.204276403424956</v>
      </c>
    </row>
    <row r="138" spans="1:54" ht="94.9" customHeight="1" x14ac:dyDescent="0.25">
      <c r="A138" s="17" t="s">
        <v>154</v>
      </c>
      <c r="B138" s="14" t="s">
        <v>19</v>
      </c>
      <c r="C138" s="14" t="s">
        <v>114</v>
      </c>
      <c r="D138" s="14" t="s">
        <v>32</v>
      </c>
      <c r="E138" s="14" t="s">
        <v>153</v>
      </c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 t="s">
        <v>36</v>
      </c>
      <c r="U138" s="14"/>
      <c r="V138" s="15"/>
      <c r="W138" s="15"/>
      <c r="X138" s="15"/>
      <c r="Y138" s="15"/>
      <c r="Z138" s="17" t="s">
        <v>154</v>
      </c>
      <c r="AA138" s="16">
        <v>2635018</v>
      </c>
      <c r="AB138" s="16"/>
      <c r="AC138" s="16">
        <v>2505018</v>
      </c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7" t="s">
        <v>154</v>
      </c>
      <c r="BA138" s="16">
        <f>BA139</f>
        <v>2535000</v>
      </c>
      <c r="BB138" s="7">
        <f t="shared" si="1"/>
        <v>96.204276403424956</v>
      </c>
    </row>
    <row r="139" spans="1:54" ht="63.2" customHeight="1" x14ac:dyDescent="0.25">
      <c r="A139" s="17" t="s">
        <v>37</v>
      </c>
      <c r="B139" s="14" t="s">
        <v>19</v>
      </c>
      <c r="C139" s="14" t="s">
        <v>114</v>
      </c>
      <c r="D139" s="14" t="s">
        <v>32</v>
      </c>
      <c r="E139" s="14" t="s">
        <v>153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 t="s">
        <v>38</v>
      </c>
      <c r="U139" s="14"/>
      <c r="V139" s="15"/>
      <c r="W139" s="15"/>
      <c r="X139" s="15"/>
      <c r="Y139" s="15"/>
      <c r="Z139" s="17" t="s">
        <v>37</v>
      </c>
      <c r="AA139" s="16">
        <v>2635018</v>
      </c>
      <c r="AB139" s="16"/>
      <c r="AC139" s="16">
        <v>2505018</v>
      </c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7" t="s">
        <v>37</v>
      </c>
      <c r="BA139" s="16">
        <v>2535000</v>
      </c>
      <c r="BB139" s="7">
        <f t="shared" si="1"/>
        <v>96.204276403424956</v>
      </c>
    </row>
    <row r="140" spans="1:54" ht="47.45" customHeight="1" x14ac:dyDescent="0.25">
      <c r="A140" s="9" t="s">
        <v>155</v>
      </c>
      <c r="B140" s="10" t="s">
        <v>19</v>
      </c>
      <c r="C140" s="10" t="s">
        <v>114</v>
      </c>
      <c r="D140" s="10" t="s">
        <v>32</v>
      </c>
      <c r="E140" s="10" t="s">
        <v>156</v>
      </c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11"/>
      <c r="X140" s="11"/>
      <c r="Y140" s="11"/>
      <c r="Z140" s="9" t="s">
        <v>155</v>
      </c>
      <c r="AA140" s="12">
        <v>12719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9" t="s">
        <v>155</v>
      </c>
      <c r="BA140" s="12">
        <f>BA141</f>
        <v>12718.98</v>
      </c>
      <c r="BB140" s="7">
        <f t="shared" si="1"/>
        <v>99.999842754933567</v>
      </c>
    </row>
    <row r="141" spans="1:54" ht="63.2" customHeight="1" x14ac:dyDescent="0.25">
      <c r="A141" s="17" t="s">
        <v>157</v>
      </c>
      <c r="B141" s="14" t="s">
        <v>19</v>
      </c>
      <c r="C141" s="14" t="s">
        <v>114</v>
      </c>
      <c r="D141" s="14" t="s">
        <v>32</v>
      </c>
      <c r="E141" s="14" t="s">
        <v>156</v>
      </c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 t="s">
        <v>47</v>
      </c>
      <c r="U141" s="14"/>
      <c r="V141" s="15"/>
      <c r="W141" s="15"/>
      <c r="X141" s="15"/>
      <c r="Y141" s="15"/>
      <c r="Z141" s="17" t="s">
        <v>157</v>
      </c>
      <c r="AA141" s="16">
        <v>12719</v>
      </c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7" t="s">
        <v>157</v>
      </c>
      <c r="BA141" s="16">
        <f>BA142</f>
        <v>12718.98</v>
      </c>
      <c r="BB141" s="7">
        <f t="shared" si="1"/>
        <v>99.999842754933567</v>
      </c>
    </row>
    <row r="142" spans="1:54" ht="31.7" customHeight="1" x14ac:dyDescent="0.25">
      <c r="A142" s="17" t="s">
        <v>48</v>
      </c>
      <c r="B142" s="14" t="s">
        <v>19</v>
      </c>
      <c r="C142" s="14" t="s">
        <v>114</v>
      </c>
      <c r="D142" s="14" t="s">
        <v>32</v>
      </c>
      <c r="E142" s="14" t="s">
        <v>156</v>
      </c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 t="s">
        <v>49</v>
      </c>
      <c r="U142" s="14"/>
      <c r="V142" s="15"/>
      <c r="W142" s="15"/>
      <c r="X142" s="15"/>
      <c r="Y142" s="15"/>
      <c r="Z142" s="17" t="s">
        <v>48</v>
      </c>
      <c r="AA142" s="16">
        <v>12719</v>
      </c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7" t="s">
        <v>48</v>
      </c>
      <c r="BA142" s="16">
        <v>12718.98</v>
      </c>
      <c r="BB142" s="7">
        <f t="shared" si="1"/>
        <v>99.999842754933567</v>
      </c>
    </row>
    <row r="143" spans="1:54" ht="15.75" customHeight="1" x14ac:dyDescent="0.25">
      <c r="A143" s="8" t="s">
        <v>158</v>
      </c>
      <c r="B143" s="4" t="s">
        <v>19</v>
      </c>
      <c r="C143" s="4" t="s">
        <v>159</v>
      </c>
      <c r="D143" s="4" t="s">
        <v>22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6"/>
      <c r="W143" s="6"/>
      <c r="X143" s="6"/>
      <c r="Y143" s="6"/>
      <c r="Z143" s="8" t="s">
        <v>158</v>
      </c>
      <c r="AA143" s="7">
        <v>19000</v>
      </c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>
        <v>40000</v>
      </c>
      <c r="AQ143" s="7"/>
      <c r="AR143" s="7"/>
      <c r="AS143" s="7"/>
      <c r="AT143" s="7"/>
      <c r="AU143" s="7">
        <v>40000</v>
      </c>
      <c r="AV143" s="7"/>
      <c r="AW143" s="7"/>
      <c r="AX143" s="7"/>
      <c r="AY143" s="7"/>
      <c r="AZ143" s="8" t="s">
        <v>158</v>
      </c>
      <c r="BA143" s="7">
        <f>BA144</f>
        <v>2750</v>
      </c>
      <c r="BB143" s="7">
        <f t="shared" si="1"/>
        <v>14.473684210526317</v>
      </c>
    </row>
    <row r="144" spans="1:54" ht="15.75" customHeight="1" x14ac:dyDescent="0.25">
      <c r="A144" s="8" t="s">
        <v>160</v>
      </c>
      <c r="B144" s="4" t="s">
        <v>19</v>
      </c>
      <c r="C144" s="4" t="s">
        <v>159</v>
      </c>
      <c r="D144" s="4" t="s">
        <v>159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6"/>
      <c r="W144" s="6"/>
      <c r="X144" s="6"/>
      <c r="Y144" s="6"/>
      <c r="Z144" s="8" t="s">
        <v>160</v>
      </c>
      <c r="AA144" s="7">
        <v>19000</v>
      </c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>
        <v>40000</v>
      </c>
      <c r="AQ144" s="7"/>
      <c r="AR144" s="7"/>
      <c r="AS144" s="7"/>
      <c r="AT144" s="7"/>
      <c r="AU144" s="7">
        <v>40000</v>
      </c>
      <c r="AV144" s="7"/>
      <c r="AW144" s="7"/>
      <c r="AX144" s="7"/>
      <c r="AY144" s="7"/>
      <c r="AZ144" s="8" t="s">
        <v>160</v>
      </c>
      <c r="BA144" s="7">
        <f>BA145</f>
        <v>2750</v>
      </c>
      <c r="BB144" s="7">
        <f t="shared" ref="BB144:BB186" si="2">BA144/AA144*100</f>
        <v>14.473684210526317</v>
      </c>
    </row>
    <row r="145" spans="1:54" ht="47.45" customHeight="1" x14ac:dyDescent="0.25">
      <c r="A145" s="9" t="s">
        <v>161</v>
      </c>
      <c r="B145" s="10" t="s">
        <v>19</v>
      </c>
      <c r="C145" s="10" t="s">
        <v>159</v>
      </c>
      <c r="D145" s="10" t="s">
        <v>159</v>
      </c>
      <c r="E145" s="10" t="s">
        <v>162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1"/>
      <c r="W145" s="11"/>
      <c r="X145" s="11"/>
      <c r="Y145" s="11"/>
      <c r="Z145" s="9" t="s">
        <v>161</v>
      </c>
      <c r="AA145" s="12">
        <v>19000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>
        <v>40000</v>
      </c>
      <c r="AQ145" s="12"/>
      <c r="AR145" s="12"/>
      <c r="AS145" s="12"/>
      <c r="AT145" s="12"/>
      <c r="AU145" s="12">
        <v>40000</v>
      </c>
      <c r="AV145" s="12"/>
      <c r="AW145" s="12"/>
      <c r="AX145" s="12"/>
      <c r="AY145" s="12"/>
      <c r="AZ145" s="9" t="s">
        <v>161</v>
      </c>
      <c r="BA145" s="12">
        <f>BA146</f>
        <v>2750</v>
      </c>
      <c r="BB145" s="7">
        <f t="shared" si="2"/>
        <v>14.473684210526317</v>
      </c>
    </row>
    <row r="146" spans="1:54" ht="94.9" customHeight="1" x14ac:dyDescent="0.25">
      <c r="A146" s="17" t="s">
        <v>163</v>
      </c>
      <c r="B146" s="14" t="s">
        <v>19</v>
      </c>
      <c r="C146" s="14" t="s">
        <v>159</v>
      </c>
      <c r="D146" s="14" t="s">
        <v>159</v>
      </c>
      <c r="E146" s="14" t="s">
        <v>162</v>
      </c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 t="s">
        <v>36</v>
      </c>
      <c r="U146" s="14"/>
      <c r="V146" s="15"/>
      <c r="W146" s="15"/>
      <c r="X146" s="15"/>
      <c r="Y146" s="15"/>
      <c r="Z146" s="17" t="s">
        <v>163</v>
      </c>
      <c r="AA146" s="16">
        <v>19000</v>
      </c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>
        <v>40000</v>
      </c>
      <c r="AQ146" s="16"/>
      <c r="AR146" s="16"/>
      <c r="AS146" s="16"/>
      <c r="AT146" s="16"/>
      <c r="AU146" s="16">
        <v>40000</v>
      </c>
      <c r="AV146" s="16"/>
      <c r="AW146" s="16"/>
      <c r="AX146" s="16"/>
      <c r="AY146" s="16"/>
      <c r="AZ146" s="17" t="s">
        <v>163</v>
      </c>
      <c r="BA146" s="16">
        <f>BA147</f>
        <v>2750</v>
      </c>
      <c r="BB146" s="7">
        <f t="shared" si="2"/>
        <v>14.473684210526317</v>
      </c>
    </row>
    <row r="147" spans="1:54" ht="63.2" customHeight="1" x14ac:dyDescent="0.25">
      <c r="A147" s="17" t="s">
        <v>37</v>
      </c>
      <c r="B147" s="14" t="s">
        <v>19</v>
      </c>
      <c r="C147" s="14" t="s">
        <v>159</v>
      </c>
      <c r="D147" s="14" t="s">
        <v>159</v>
      </c>
      <c r="E147" s="14" t="s">
        <v>162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 t="s">
        <v>38</v>
      </c>
      <c r="U147" s="14"/>
      <c r="V147" s="15"/>
      <c r="W147" s="15"/>
      <c r="X147" s="15"/>
      <c r="Y147" s="15"/>
      <c r="Z147" s="17" t="s">
        <v>37</v>
      </c>
      <c r="AA147" s="16">
        <v>19000</v>
      </c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>
        <v>40000</v>
      </c>
      <c r="AQ147" s="16"/>
      <c r="AR147" s="16"/>
      <c r="AS147" s="16"/>
      <c r="AT147" s="16"/>
      <c r="AU147" s="16">
        <v>40000</v>
      </c>
      <c r="AV147" s="16"/>
      <c r="AW147" s="16"/>
      <c r="AX147" s="16"/>
      <c r="AY147" s="16"/>
      <c r="AZ147" s="17" t="s">
        <v>37</v>
      </c>
      <c r="BA147" s="16">
        <v>2750</v>
      </c>
      <c r="BB147" s="7">
        <f t="shared" si="2"/>
        <v>14.473684210526317</v>
      </c>
    </row>
    <row r="148" spans="1:54" ht="15.75" customHeight="1" x14ac:dyDescent="0.25">
      <c r="A148" s="8" t="s">
        <v>164</v>
      </c>
      <c r="B148" s="4" t="s">
        <v>19</v>
      </c>
      <c r="C148" s="4" t="s">
        <v>165</v>
      </c>
      <c r="D148" s="4" t="s">
        <v>22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6"/>
      <c r="W148" s="6"/>
      <c r="X148" s="6"/>
      <c r="Y148" s="6"/>
      <c r="Z148" s="8" t="s">
        <v>164</v>
      </c>
      <c r="AA148" s="7">
        <v>16276396</v>
      </c>
      <c r="AB148" s="7"/>
      <c r="AC148" s="7">
        <v>5374506</v>
      </c>
      <c r="AD148" s="7">
        <v>157777.41</v>
      </c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>
        <v>11662200</v>
      </c>
      <c r="AQ148" s="7"/>
      <c r="AR148" s="7">
        <v>1353300</v>
      </c>
      <c r="AS148" s="7">
        <v>97777.41</v>
      </c>
      <c r="AT148" s="7"/>
      <c r="AU148" s="7">
        <v>12014260</v>
      </c>
      <c r="AV148" s="7"/>
      <c r="AW148" s="7">
        <v>1353300</v>
      </c>
      <c r="AX148" s="7">
        <v>97777.41</v>
      </c>
      <c r="AY148" s="7"/>
      <c r="AZ148" s="8" t="s">
        <v>164</v>
      </c>
      <c r="BA148" s="7">
        <f>BA149</f>
        <v>15779876.529999999</v>
      </c>
      <c r="BB148" s="7">
        <f t="shared" si="2"/>
        <v>96.949450787508482</v>
      </c>
    </row>
    <row r="149" spans="1:54" ht="15.75" customHeight="1" x14ac:dyDescent="0.25">
      <c r="A149" s="8" t="s">
        <v>166</v>
      </c>
      <c r="B149" s="4" t="s">
        <v>19</v>
      </c>
      <c r="C149" s="4" t="s">
        <v>165</v>
      </c>
      <c r="D149" s="4" t="s">
        <v>21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6"/>
      <c r="W149" s="6"/>
      <c r="X149" s="6"/>
      <c r="Y149" s="6"/>
      <c r="Z149" s="8" t="s">
        <v>166</v>
      </c>
      <c r="AA149" s="7">
        <v>16276396</v>
      </c>
      <c r="AB149" s="7"/>
      <c r="AC149" s="7">
        <v>5374506</v>
      </c>
      <c r="AD149" s="7">
        <v>157777.41</v>
      </c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>
        <v>11662200</v>
      </c>
      <c r="AQ149" s="7"/>
      <c r="AR149" s="7">
        <v>1353300</v>
      </c>
      <c r="AS149" s="7">
        <v>97777.41</v>
      </c>
      <c r="AT149" s="7"/>
      <c r="AU149" s="7">
        <v>12014260</v>
      </c>
      <c r="AV149" s="7"/>
      <c r="AW149" s="7">
        <v>1353300</v>
      </c>
      <c r="AX149" s="7">
        <v>97777.41</v>
      </c>
      <c r="AY149" s="7"/>
      <c r="AZ149" s="8" t="s">
        <v>166</v>
      </c>
      <c r="BA149" s="7">
        <f>BA150+BA153+BA160+BA165+BA168+BA171+BA174</f>
        <v>15779876.529999999</v>
      </c>
      <c r="BB149" s="7">
        <f t="shared" si="2"/>
        <v>96.949450787508482</v>
      </c>
    </row>
    <row r="150" spans="1:54" ht="47.45" customHeight="1" x14ac:dyDescent="0.25">
      <c r="A150" s="9" t="s">
        <v>167</v>
      </c>
      <c r="B150" s="10" t="s">
        <v>19</v>
      </c>
      <c r="C150" s="10" t="s">
        <v>165</v>
      </c>
      <c r="D150" s="10" t="s">
        <v>21</v>
      </c>
      <c r="E150" s="10" t="s">
        <v>168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1"/>
      <c r="W150" s="11"/>
      <c r="X150" s="11"/>
      <c r="Y150" s="11"/>
      <c r="Z150" s="9" t="s">
        <v>167</v>
      </c>
      <c r="AA150" s="12">
        <v>3476506</v>
      </c>
      <c r="AB150" s="12"/>
      <c r="AC150" s="12">
        <v>3276506</v>
      </c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9" t="s">
        <v>167</v>
      </c>
      <c r="BA150" s="12">
        <f>BA151</f>
        <v>3355245.07</v>
      </c>
      <c r="BB150" s="7">
        <f t="shared" si="2"/>
        <v>96.511988473484578</v>
      </c>
    </row>
    <row r="151" spans="1:54" ht="94.9" customHeight="1" x14ac:dyDescent="0.25">
      <c r="A151" s="17" t="s">
        <v>169</v>
      </c>
      <c r="B151" s="14" t="s">
        <v>19</v>
      </c>
      <c r="C151" s="14" t="s">
        <v>165</v>
      </c>
      <c r="D151" s="14" t="s">
        <v>21</v>
      </c>
      <c r="E151" s="14" t="s">
        <v>168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 t="s">
        <v>36</v>
      </c>
      <c r="U151" s="14"/>
      <c r="V151" s="15"/>
      <c r="W151" s="15"/>
      <c r="X151" s="15"/>
      <c r="Y151" s="15"/>
      <c r="Z151" s="17" t="s">
        <v>169</v>
      </c>
      <c r="AA151" s="16">
        <v>3476506</v>
      </c>
      <c r="AB151" s="16"/>
      <c r="AC151" s="16">
        <v>3276506</v>
      </c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7" t="s">
        <v>169</v>
      </c>
      <c r="BA151" s="16">
        <f>BA152</f>
        <v>3355245.07</v>
      </c>
      <c r="BB151" s="7">
        <f t="shared" si="2"/>
        <v>96.511988473484578</v>
      </c>
    </row>
    <row r="152" spans="1:54" ht="63.2" customHeight="1" x14ac:dyDescent="0.25">
      <c r="A152" s="17" t="s">
        <v>37</v>
      </c>
      <c r="B152" s="14" t="s">
        <v>19</v>
      </c>
      <c r="C152" s="14" t="s">
        <v>165</v>
      </c>
      <c r="D152" s="14" t="s">
        <v>21</v>
      </c>
      <c r="E152" s="14" t="s">
        <v>168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 t="s">
        <v>38</v>
      </c>
      <c r="U152" s="14"/>
      <c r="V152" s="15"/>
      <c r="W152" s="15"/>
      <c r="X152" s="15"/>
      <c r="Y152" s="15"/>
      <c r="Z152" s="17" t="s">
        <v>37</v>
      </c>
      <c r="AA152" s="16">
        <v>3476506</v>
      </c>
      <c r="AB152" s="16"/>
      <c r="AC152" s="16">
        <v>3276506</v>
      </c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7" t="s">
        <v>37</v>
      </c>
      <c r="BA152" s="16">
        <v>3355245.07</v>
      </c>
      <c r="BB152" s="7">
        <f t="shared" si="2"/>
        <v>96.511988473484578</v>
      </c>
    </row>
    <row r="153" spans="1:54" ht="47.45" customHeight="1" x14ac:dyDescent="0.25">
      <c r="A153" s="9" t="s">
        <v>170</v>
      </c>
      <c r="B153" s="10" t="s">
        <v>19</v>
      </c>
      <c r="C153" s="10" t="s">
        <v>165</v>
      </c>
      <c r="D153" s="10" t="s">
        <v>21</v>
      </c>
      <c r="E153" s="10" t="s">
        <v>171</v>
      </c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1"/>
      <c r="W153" s="11"/>
      <c r="X153" s="11"/>
      <c r="Y153" s="11"/>
      <c r="Z153" s="9" t="s">
        <v>170</v>
      </c>
      <c r="AA153" s="12">
        <v>7656690</v>
      </c>
      <c r="AB153" s="12"/>
      <c r="AC153" s="12"/>
      <c r="AD153" s="12">
        <v>60000</v>
      </c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>
        <v>7892100</v>
      </c>
      <c r="AQ153" s="12"/>
      <c r="AR153" s="12"/>
      <c r="AS153" s="12"/>
      <c r="AT153" s="12"/>
      <c r="AU153" s="12">
        <v>8154460</v>
      </c>
      <c r="AV153" s="12"/>
      <c r="AW153" s="12"/>
      <c r="AX153" s="12"/>
      <c r="AY153" s="12"/>
      <c r="AZ153" s="9" t="s">
        <v>170</v>
      </c>
      <c r="BA153" s="12">
        <f>BA154+BA156+BA158</f>
        <v>7392067.0700000003</v>
      </c>
      <c r="BB153" s="7">
        <f t="shared" si="2"/>
        <v>96.543899126123691</v>
      </c>
    </row>
    <row r="154" spans="1:54" ht="173.85" customHeight="1" x14ac:dyDescent="0.25">
      <c r="A154" s="13" t="s">
        <v>172</v>
      </c>
      <c r="B154" s="14" t="s">
        <v>19</v>
      </c>
      <c r="C154" s="14" t="s">
        <v>165</v>
      </c>
      <c r="D154" s="14" t="s">
        <v>21</v>
      </c>
      <c r="E154" s="14" t="s">
        <v>171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 t="s">
        <v>28</v>
      </c>
      <c r="U154" s="14"/>
      <c r="V154" s="15"/>
      <c r="W154" s="15"/>
      <c r="X154" s="15"/>
      <c r="Y154" s="15"/>
      <c r="Z154" s="13" t="s">
        <v>172</v>
      </c>
      <c r="AA154" s="16">
        <v>2057800</v>
      </c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>
        <v>2594300</v>
      </c>
      <c r="AQ154" s="16"/>
      <c r="AR154" s="16"/>
      <c r="AS154" s="16"/>
      <c r="AT154" s="16"/>
      <c r="AU154" s="16">
        <v>2853260</v>
      </c>
      <c r="AV154" s="16"/>
      <c r="AW154" s="16"/>
      <c r="AX154" s="16"/>
      <c r="AY154" s="16"/>
      <c r="AZ154" s="13" t="s">
        <v>172</v>
      </c>
      <c r="BA154" s="16">
        <f>BA155</f>
        <v>2052735.84</v>
      </c>
      <c r="BB154" s="7">
        <f t="shared" si="2"/>
        <v>99.753904169501411</v>
      </c>
    </row>
    <row r="155" spans="1:54" ht="31.7" customHeight="1" x14ac:dyDescent="0.25">
      <c r="A155" s="17" t="s">
        <v>173</v>
      </c>
      <c r="B155" s="14" t="s">
        <v>19</v>
      </c>
      <c r="C155" s="14" t="s">
        <v>165</v>
      </c>
      <c r="D155" s="14" t="s">
        <v>21</v>
      </c>
      <c r="E155" s="14" t="s">
        <v>171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 t="s">
        <v>174</v>
      </c>
      <c r="U155" s="14"/>
      <c r="V155" s="15"/>
      <c r="W155" s="15"/>
      <c r="X155" s="15"/>
      <c r="Y155" s="15"/>
      <c r="Z155" s="17" t="s">
        <v>173</v>
      </c>
      <c r="AA155" s="16">
        <v>2057800</v>
      </c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>
        <v>2594300</v>
      </c>
      <c r="AQ155" s="16"/>
      <c r="AR155" s="16"/>
      <c r="AS155" s="16"/>
      <c r="AT155" s="16"/>
      <c r="AU155" s="16">
        <v>2853260</v>
      </c>
      <c r="AV155" s="16"/>
      <c r="AW155" s="16"/>
      <c r="AX155" s="16"/>
      <c r="AY155" s="16"/>
      <c r="AZ155" s="17" t="s">
        <v>173</v>
      </c>
      <c r="BA155" s="16">
        <v>2052735.84</v>
      </c>
      <c r="BB155" s="7">
        <f t="shared" si="2"/>
        <v>99.753904169501411</v>
      </c>
    </row>
    <row r="156" spans="1:54" ht="94.9" customHeight="1" x14ac:dyDescent="0.25">
      <c r="A156" s="17" t="s">
        <v>175</v>
      </c>
      <c r="B156" s="14" t="s">
        <v>19</v>
      </c>
      <c r="C156" s="14" t="s">
        <v>165</v>
      </c>
      <c r="D156" s="14" t="s">
        <v>21</v>
      </c>
      <c r="E156" s="14" t="s">
        <v>171</v>
      </c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 t="s">
        <v>36</v>
      </c>
      <c r="U156" s="14"/>
      <c r="V156" s="15"/>
      <c r="W156" s="15"/>
      <c r="X156" s="15"/>
      <c r="Y156" s="15"/>
      <c r="Z156" s="17" t="s">
        <v>175</v>
      </c>
      <c r="AA156" s="16">
        <v>5596890</v>
      </c>
      <c r="AB156" s="16"/>
      <c r="AC156" s="16"/>
      <c r="AD156" s="16">
        <v>60000</v>
      </c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>
        <v>5295800</v>
      </c>
      <c r="AQ156" s="16"/>
      <c r="AR156" s="16"/>
      <c r="AS156" s="16"/>
      <c r="AT156" s="16"/>
      <c r="AU156" s="16">
        <v>5299200</v>
      </c>
      <c r="AV156" s="16"/>
      <c r="AW156" s="16"/>
      <c r="AX156" s="16"/>
      <c r="AY156" s="16"/>
      <c r="AZ156" s="17" t="s">
        <v>175</v>
      </c>
      <c r="BA156" s="16">
        <f>BA157</f>
        <v>5339331.2300000004</v>
      </c>
      <c r="BB156" s="7">
        <f t="shared" si="2"/>
        <v>95.398180596724259</v>
      </c>
    </row>
    <row r="157" spans="1:54" ht="63.2" customHeight="1" x14ac:dyDescent="0.25">
      <c r="A157" s="17" t="s">
        <v>37</v>
      </c>
      <c r="B157" s="14" t="s">
        <v>19</v>
      </c>
      <c r="C157" s="14" t="s">
        <v>165</v>
      </c>
      <c r="D157" s="14" t="s">
        <v>21</v>
      </c>
      <c r="E157" s="14" t="s">
        <v>171</v>
      </c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 t="s">
        <v>38</v>
      </c>
      <c r="U157" s="14"/>
      <c r="V157" s="15"/>
      <c r="W157" s="15"/>
      <c r="X157" s="15"/>
      <c r="Y157" s="15"/>
      <c r="Z157" s="17" t="s">
        <v>37</v>
      </c>
      <c r="AA157" s="16">
        <v>5596890</v>
      </c>
      <c r="AB157" s="16"/>
      <c r="AC157" s="16"/>
      <c r="AD157" s="16">
        <v>60000</v>
      </c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>
        <v>5295800</v>
      </c>
      <c r="AQ157" s="16"/>
      <c r="AR157" s="16"/>
      <c r="AS157" s="16"/>
      <c r="AT157" s="16"/>
      <c r="AU157" s="16">
        <v>5299200</v>
      </c>
      <c r="AV157" s="16"/>
      <c r="AW157" s="16"/>
      <c r="AX157" s="16"/>
      <c r="AY157" s="16"/>
      <c r="AZ157" s="17" t="s">
        <v>37</v>
      </c>
      <c r="BA157" s="16">
        <v>5339331.2300000004</v>
      </c>
      <c r="BB157" s="7">
        <f t="shared" si="2"/>
        <v>95.398180596724259</v>
      </c>
    </row>
    <row r="158" spans="1:54" ht="63.2" customHeight="1" x14ac:dyDescent="0.25">
      <c r="A158" s="17" t="s">
        <v>176</v>
      </c>
      <c r="B158" s="14" t="s">
        <v>19</v>
      </c>
      <c r="C158" s="14" t="s">
        <v>165</v>
      </c>
      <c r="D158" s="14" t="s">
        <v>21</v>
      </c>
      <c r="E158" s="14" t="s">
        <v>171</v>
      </c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 t="s">
        <v>47</v>
      </c>
      <c r="U158" s="14"/>
      <c r="V158" s="15"/>
      <c r="W158" s="15"/>
      <c r="X158" s="15"/>
      <c r="Y158" s="15"/>
      <c r="Z158" s="17" t="s">
        <v>176</v>
      </c>
      <c r="AA158" s="16">
        <v>2000</v>
      </c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>
        <v>2000</v>
      </c>
      <c r="AQ158" s="16"/>
      <c r="AR158" s="16"/>
      <c r="AS158" s="16"/>
      <c r="AT158" s="16"/>
      <c r="AU158" s="16">
        <v>2000</v>
      </c>
      <c r="AV158" s="16"/>
      <c r="AW158" s="16"/>
      <c r="AX158" s="16"/>
      <c r="AY158" s="16"/>
      <c r="AZ158" s="17" t="s">
        <v>176</v>
      </c>
      <c r="BA158" s="16">
        <f>BA159</f>
        <v>0</v>
      </c>
      <c r="BB158" s="7">
        <f t="shared" si="2"/>
        <v>0</v>
      </c>
    </row>
    <row r="159" spans="1:54" ht="31.7" customHeight="1" x14ac:dyDescent="0.25">
      <c r="A159" s="17" t="s">
        <v>48</v>
      </c>
      <c r="B159" s="14" t="s">
        <v>19</v>
      </c>
      <c r="C159" s="14" t="s">
        <v>165</v>
      </c>
      <c r="D159" s="14" t="s">
        <v>21</v>
      </c>
      <c r="E159" s="14" t="s">
        <v>171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 t="s">
        <v>49</v>
      </c>
      <c r="U159" s="14"/>
      <c r="V159" s="15"/>
      <c r="W159" s="15"/>
      <c r="X159" s="15"/>
      <c r="Y159" s="15"/>
      <c r="Z159" s="17" t="s">
        <v>48</v>
      </c>
      <c r="AA159" s="16">
        <v>2000</v>
      </c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>
        <v>2000</v>
      </c>
      <c r="AQ159" s="16"/>
      <c r="AR159" s="16"/>
      <c r="AS159" s="16"/>
      <c r="AT159" s="16"/>
      <c r="AU159" s="16">
        <v>2000</v>
      </c>
      <c r="AV159" s="16"/>
      <c r="AW159" s="16"/>
      <c r="AX159" s="16"/>
      <c r="AY159" s="16"/>
      <c r="AZ159" s="17" t="s">
        <v>48</v>
      </c>
      <c r="BA159" s="16">
        <v>0</v>
      </c>
      <c r="BB159" s="7">
        <f t="shared" si="2"/>
        <v>0</v>
      </c>
    </row>
    <row r="160" spans="1:54" ht="79.150000000000006" customHeight="1" x14ac:dyDescent="0.25">
      <c r="A160" s="9" t="s">
        <v>177</v>
      </c>
      <c r="B160" s="10" t="s">
        <v>19</v>
      </c>
      <c r="C160" s="10" t="s">
        <v>165</v>
      </c>
      <c r="D160" s="10" t="s">
        <v>21</v>
      </c>
      <c r="E160" s="10" t="s">
        <v>178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1"/>
      <c r="W160" s="11"/>
      <c r="X160" s="11"/>
      <c r="Y160" s="11"/>
      <c r="Z160" s="9" t="s">
        <v>177</v>
      </c>
      <c r="AA160" s="12">
        <v>977200</v>
      </c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>
        <v>1052800</v>
      </c>
      <c r="AQ160" s="12"/>
      <c r="AR160" s="12"/>
      <c r="AS160" s="12"/>
      <c r="AT160" s="12"/>
      <c r="AU160" s="12">
        <v>1137500</v>
      </c>
      <c r="AV160" s="12"/>
      <c r="AW160" s="12"/>
      <c r="AX160" s="12"/>
      <c r="AY160" s="12"/>
      <c r="AZ160" s="9" t="s">
        <v>177</v>
      </c>
      <c r="BA160" s="12">
        <f>BA161+BA163</f>
        <v>935511.19000000006</v>
      </c>
      <c r="BB160" s="7">
        <f t="shared" si="2"/>
        <v>95.733850798198944</v>
      </c>
    </row>
    <row r="161" spans="1:54" ht="205.5" customHeight="1" x14ac:dyDescent="0.25">
      <c r="A161" s="13" t="s">
        <v>179</v>
      </c>
      <c r="B161" s="14" t="s">
        <v>19</v>
      </c>
      <c r="C161" s="14" t="s">
        <v>165</v>
      </c>
      <c r="D161" s="14" t="s">
        <v>21</v>
      </c>
      <c r="E161" s="14" t="s">
        <v>178</v>
      </c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 t="s">
        <v>28</v>
      </c>
      <c r="U161" s="14"/>
      <c r="V161" s="15"/>
      <c r="W161" s="15"/>
      <c r="X161" s="15"/>
      <c r="Y161" s="15"/>
      <c r="Z161" s="13" t="s">
        <v>179</v>
      </c>
      <c r="AA161" s="16">
        <v>728200</v>
      </c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>
        <v>798800</v>
      </c>
      <c r="AQ161" s="16"/>
      <c r="AR161" s="16"/>
      <c r="AS161" s="16"/>
      <c r="AT161" s="16"/>
      <c r="AU161" s="16">
        <v>878500</v>
      </c>
      <c r="AV161" s="16"/>
      <c r="AW161" s="16"/>
      <c r="AX161" s="16"/>
      <c r="AY161" s="16"/>
      <c r="AZ161" s="13" t="s">
        <v>179</v>
      </c>
      <c r="BA161" s="16">
        <f>BA162</f>
        <v>715070.15</v>
      </c>
      <c r="BB161" s="7">
        <f t="shared" si="2"/>
        <v>98.196944520736068</v>
      </c>
    </row>
    <row r="162" spans="1:54" ht="31.7" customHeight="1" x14ac:dyDescent="0.25">
      <c r="A162" s="17" t="s">
        <v>173</v>
      </c>
      <c r="B162" s="14" t="s">
        <v>19</v>
      </c>
      <c r="C162" s="14" t="s">
        <v>165</v>
      </c>
      <c r="D162" s="14" t="s">
        <v>21</v>
      </c>
      <c r="E162" s="14" t="s">
        <v>178</v>
      </c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 t="s">
        <v>174</v>
      </c>
      <c r="U162" s="14"/>
      <c r="V162" s="15"/>
      <c r="W162" s="15"/>
      <c r="X162" s="15"/>
      <c r="Y162" s="15"/>
      <c r="Z162" s="17" t="s">
        <v>173</v>
      </c>
      <c r="AA162" s="16">
        <v>728200</v>
      </c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>
        <v>798800</v>
      </c>
      <c r="AQ162" s="16"/>
      <c r="AR162" s="16"/>
      <c r="AS162" s="16"/>
      <c r="AT162" s="16"/>
      <c r="AU162" s="16">
        <v>878500</v>
      </c>
      <c r="AV162" s="16"/>
      <c r="AW162" s="16"/>
      <c r="AX162" s="16"/>
      <c r="AY162" s="16"/>
      <c r="AZ162" s="17" t="s">
        <v>173</v>
      </c>
      <c r="BA162" s="16">
        <v>715070.15</v>
      </c>
      <c r="BB162" s="7">
        <f t="shared" si="2"/>
        <v>98.196944520736068</v>
      </c>
    </row>
    <row r="163" spans="1:54" ht="126.6" customHeight="1" x14ac:dyDescent="0.25">
      <c r="A163" s="17" t="s">
        <v>180</v>
      </c>
      <c r="B163" s="14" t="s">
        <v>19</v>
      </c>
      <c r="C163" s="14" t="s">
        <v>165</v>
      </c>
      <c r="D163" s="14" t="s">
        <v>21</v>
      </c>
      <c r="E163" s="14" t="s">
        <v>178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 t="s">
        <v>36</v>
      </c>
      <c r="U163" s="14"/>
      <c r="V163" s="15"/>
      <c r="W163" s="15"/>
      <c r="X163" s="15"/>
      <c r="Y163" s="15"/>
      <c r="Z163" s="17" t="s">
        <v>180</v>
      </c>
      <c r="AA163" s="16">
        <v>249000</v>
      </c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>
        <v>254000</v>
      </c>
      <c r="AQ163" s="16"/>
      <c r="AR163" s="16"/>
      <c r="AS163" s="16"/>
      <c r="AT163" s="16"/>
      <c r="AU163" s="16">
        <v>259000</v>
      </c>
      <c r="AV163" s="16"/>
      <c r="AW163" s="16"/>
      <c r="AX163" s="16"/>
      <c r="AY163" s="16"/>
      <c r="AZ163" s="17" t="s">
        <v>180</v>
      </c>
      <c r="BA163" s="16">
        <f>BA164</f>
        <v>220441.04</v>
      </c>
      <c r="BB163" s="7">
        <f t="shared" si="2"/>
        <v>88.530538152610447</v>
      </c>
    </row>
    <row r="164" spans="1:54" ht="63.2" customHeight="1" x14ac:dyDescent="0.25">
      <c r="A164" s="17" t="s">
        <v>37</v>
      </c>
      <c r="B164" s="14" t="s">
        <v>19</v>
      </c>
      <c r="C164" s="14" t="s">
        <v>165</v>
      </c>
      <c r="D164" s="14" t="s">
        <v>21</v>
      </c>
      <c r="E164" s="14" t="s">
        <v>178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 t="s">
        <v>38</v>
      </c>
      <c r="U164" s="14"/>
      <c r="V164" s="15"/>
      <c r="W164" s="15"/>
      <c r="X164" s="15"/>
      <c r="Y164" s="15"/>
      <c r="Z164" s="17" t="s">
        <v>37</v>
      </c>
      <c r="AA164" s="16">
        <v>249000</v>
      </c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>
        <v>254000</v>
      </c>
      <c r="AQ164" s="16"/>
      <c r="AR164" s="16"/>
      <c r="AS164" s="16"/>
      <c r="AT164" s="16"/>
      <c r="AU164" s="16">
        <v>259000</v>
      </c>
      <c r="AV164" s="16"/>
      <c r="AW164" s="16"/>
      <c r="AX164" s="16"/>
      <c r="AY164" s="16"/>
      <c r="AZ164" s="17" t="s">
        <v>37</v>
      </c>
      <c r="BA164" s="16">
        <v>220441.04</v>
      </c>
      <c r="BB164" s="7">
        <f t="shared" si="2"/>
        <v>88.530538152610447</v>
      </c>
    </row>
    <row r="165" spans="1:54" ht="63.2" customHeight="1" x14ac:dyDescent="0.25">
      <c r="A165" s="9" t="s">
        <v>181</v>
      </c>
      <c r="B165" s="10" t="s">
        <v>19</v>
      </c>
      <c r="C165" s="10" t="s">
        <v>165</v>
      </c>
      <c r="D165" s="10" t="s">
        <v>21</v>
      </c>
      <c r="E165" s="10" t="s">
        <v>182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1"/>
      <c r="W165" s="11"/>
      <c r="X165" s="11"/>
      <c r="Y165" s="11"/>
      <c r="Z165" s="9" t="s">
        <v>181</v>
      </c>
      <c r="AA165" s="12">
        <v>2896000</v>
      </c>
      <c r="AB165" s="12"/>
      <c r="AC165" s="12">
        <v>1448000</v>
      </c>
      <c r="AD165" s="12">
        <v>97777.41</v>
      </c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>
        <v>2492300</v>
      </c>
      <c r="AQ165" s="12"/>
      <c r="AR165" s="12">
        <v>1353300</v>
      </c>
      <c r="AS165" s="12">
        <v>97777.41</v>
      </c>
      <c r="AT165" s="12"/>
      <c r="AU165" s="12">
        <v>2492300</v>
      </c>
      <c r="AV165" s="12"/>
      <c r="AW165" s="12">
        <v>1353300</v>
      </c>
      <c r="AX165" s="12">
        <v>97777.41</v>
      </c>
      <c r="AY165" s="12"/>
      <c r="AZ165" s="9" t="s">
        <v>181</v>
      </c>
      <c r="BA165" s="12">
        <f>BA166</f>
        <v>2896000</v>
      </c>
      <c r="BB165" s="7">
        <f t="shared" si="2"/>
        <v>100</v>
      </c>
    </row>
    <row r="166" spans="1:54" ht="189.75" customHeight="1" x14ac:dyDescent="0.25">
      <c r="A166" s="13" t="s">
        <v>183</v>
      </c>
      <c r="B166" s="14" t="s">
        <v>19</v>
      </c>
      <c r="C166" s="14" t="s">
        <v>165</v>
      </c>
      <c r="D166" s="14" t="s">
        <v>21</v>
      </c>
      <c r="E166" s="14" t="s">
        <v>182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 t="s">
        <v>28</v>
      </c>
      <c r="U166" s="14"/>
      <c r="V166" s="15"/>
      <c r="W166" s="15"/>
      <c r="X166" s="15"/>
      <c r="Y166" s="15"/>
      <c r="Z166" s="13" t="s">
        <v>183</v>
      </c>
      <c r="AA166" s="16">
        <v>2896000</v>
      </c>
      <c r="AB166" s="16"/>
      <c r="AC166" s="16">
        <v>1448000</v>
      </c>
      <c r="AD166" s="16">
        <v>97777.41</v>
      </c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>
        <v>2492300</v>
      </c>
      <c r="AQ166" s="16"/>
      <c r="AR166" s="16">
        <v>1353300</v>
      </c>
      <c r="AS166" s="16">
        <v>97777.41</v>
      </c>
      <c r="AT166" s="16"/>
      <c r="AU166" s="16">
        <v>2492300</v>
      </c>
      <c r="AV166" s="16"/>
      <c r="AW166" s="16">
        <v>1353300</v>
      </c>
      <c r="AX166" s="16">
        <v>97777.41</v>
      </c>
      <c r="AY166" s="16"/>
      <c r="AZ166" s="13" t="s">
        <v>183</v>
      </c>
      <c r="BA166" s="16">
        <f>BA167</f>
        <v>2896000</v>
      </c>
      <c r="BB166" s="7">
        <f t="shared" si="2"/>
        <v>100</v>
      </c>
    </row>
    <row r="167" spans="1:54" ht="31.7" customHeight="1" x14ac:dyDescent="0.25">
      <c r="A167" s="17" t="s">
        <v>173</v>
      </c>
      <c r="B167" s="14" t="s">
        <v>19</v>
      </c>
      <c r="C167" s="14" t="s">
        <v>165</v>
      </c>
      <c r="D167" s="14" t="s">
        <v>21</v>
      </c>
      <c r="E167" s="14" t="s">
        <v>182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 t="s">
        <v>174</v>
      </c>
      <c r="U167" s="14"/>
      <c r="V167" s="15"/>
      <c r="W167" s="15"/>
      <c r="X167" s="15"/>
      <c r="Y167" s="15"/>
      <c r="Z167" s="17" t="s">
        <v>173</v>
      </c>
      <c r="AA167" s="16">
        <v>2896000</v>
      </c>
      <c r="AB167" s="16"/>
      <c r="AC167" s="16">
        <v>1448000</v>
      </c>
      <c r="AD167" s="16">
        <v>97777.41</v>
      </c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>
        <v>2492300</v>
      </c>
      <c r="AQ167" s="16"/>
      <c r="AR167" s="16">
        <v>1353300</v>
      </c>
      <c r="AS167" s="16">
        <v>97777.41</v>
      </c>
      <c r="AT167" s="16"/>
      <c r="AU167" s="16">
        <v>2492300</v>
      </c>
      <c r="AV167" s="16"/>
      <c r="AW167" s="16">
        <v>1353300</v>
      </c>
      <c r="AX167" s="16">
        <v>97777.41</v>
      </c>
      <c r="AY167" s="16"/>
      <c r="AZ167" s="17" t="s">
        <v>173</v>
      </c>
      <c r="BA167" s="16">
        <v>2896000</v>
      </c>
      <c r="BB167" s="7">
        <f t="shared" si="2"/>
        <v>100</v>
      </c>
    </row>
    <row r="168" spans="1:54" ht="47.45" customHeight="1" x14ac:dyDescent="0.25">
      <c r="A168" s="9" t="s">
        <v>184</v>
      </c>
      <c r="B168" s="10" t="s">
        <v>19</v>
      </c>
      <c r="C168" s="10" t="s">
        <v>165</v>
      </c>
      <c r="D168" s="10" t="s">
        <v>21</v>
      </c>
      <c r="E168" s="10" t="s">
        <v>185</v>
      </c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1"/>
      <c r="W168" s="11"/>
      <c r="X168" s="11"/>
      <c r="Y168" s="11"/>
      <c r="Z168" s="9" t="s">
        <v>184</v>
      </c>
      <c r="AA168" s="12">
        <v>550000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>
        <v>225000</v>
      </c>
      <c r="AQ168" s="12"/>
      <c r="AR168" s="12"/>
      <c r="AS168" s="12"/>
      <c r="AT168" s="12"/>
      <c r="AU168" s="12">
        <v>230000</v>
      </c>
      <c r="AV168" s="12"/>
      <c r="AW168" s="12"/>
      <c r="AX168" s="12"/>
      <c r="AY168" s="12"/>
      <c r="AZ168" s="9" t="s">
        <v>184</v>
      </c>
      <c r="BA168" s="12">
        <f>BA169</f>
        <v>490452.2</v>
      </c>
      <c r="BB168" s="7">
        <f t="shared" si="2"/>
        <v>89.173127272727271</v>
      </c>
    </row>
    <row r="169" spans="1:54" ht="94.9" customHeight="1" x14ac:dyDescent="0.25">
      <c r="A169" s="17" t="s">
        <v>186</v>
      </c>
      <c r="B169" s="14" t="s">
        <v>19</v>
      </c>
      <c r="C169" s="14" t="s">
        <v>165</v>
      </c>
      <c r="D169" s="14" t="s">
        <v>21</v>
      </c>
      <c r="E169" s="14" t="s">
        <v>185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 t="s">
        <v>36</v>
      </c>
      <c r="U169" s="14"/>
      <c r="V169" s="15"/>
      <c r="W169" s="15"/>
      <c r="X169" s="15"/>
      <c r="Y169" s="15"/>
      <c r="Z169" s="17" t="s">
        <v>186</v>
      </c>
      <c r="AA169" s="16">
        <v>550000</v>
      </c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>
        <v>225000</v>
      </c>
      <c r="AQ169" s="16"/>
      <c r="AR169" s="16"/>
      <c r="AS169" s="16"/>
      <c r="AT169" s="16"/>
      <c r="AU169" s="16">
        <v>230000</v>
      </c>
      <c r="AV169" s="16"/>
      <c r="AW169" s="16"/>
      <c r="AX169" s="16"/>
      <c r="AY169" s="16"/>
      <c r="AZ169" s="17" t="s">
        <v>186</v>
      </c>
      <c r="BA169" s="16">
        <f>BA170</f>
        <v>490452.2</v>
      </c>
      <c r="BB169" s="7">
        <f t="shared" si="2"/>
        <v>89.173127272727271</v>
      </c>
    </row>
    <row r="170" spans="1:54" ht="63.2" customHeight="1" x14ac:dyDescent="0.25">
      <c r="A170" s="17" t="s">
        <v>37</v>
      </c>
      <c r="B170" s="14" t="s">
        <v>19</v>
      </c>
      <c r="C170" s="14" t="s">
        <v>165</v>
      </c>
      <c r="D170" s="14" t="s">
        <v>21</v>
      </c>
      <c r="E170" s="14" t="s">
        <v>185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 t="s">
        <v>38</v>
      </c>
      <c r="U170" s="14"/>
      <c r="V170" s="15"/>
      <c r="W170" s="15"/>
      <c r="X170" s="15"/>
      <c r="Y170" s="15"/>
      <c r="Z170" s="17" t="s">
        <v>37</v>
      </c>
      <c r="AA170" s="16">
        <v>550000</v>
      </c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>
        <v>225000</v>
      </c>
      <c r="AQ170" s="16"/>
      <c r="AR170" s="16"/>
      <c r="AS170" s="16"/>
      <c r="AT170" s="16"/>
      <c r="AU170" s="16">
        <v>230000</v>
      </c>
      <c r="AV170" s="16"/>
      <c r="AW170" s="16"/>
      <c r="AX170" s="16"/>
      <c r="AY170" s="16"/>
      <c r="AZ170" s="17" t="s">
        <v>37</v>
      </c>
      <c r="BA170" s="16">
        <v>490452.2</v>
      </c>
      <c r="BB170" s="7">
        <f t="shared" si="2"/>
        <v>89.173127272727271</v>
      </c>
    </row>
    <row r="171" spans="1:54" ht="63.2" customHeight="1" x14ac:dyDescent="0.25">
      <c r="A171" s="9" t="s">
        <v>91</v>
      </c>
      <c r="B171" s="10" t="s">
        <v>19</v>
      </c>
      <c r="C171" s="10" t="s">
        <v>165</v>
      </c>
      <c r="D171" s="10" t="s">
        <v>21</v>
      </c>
      <c r="E171" s="10" t="s">
        <v>92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1"/>
      <c r="X171" s="11"/>
      <c r="Y171" s="11"/>
      <c r="Z171" s="9" t="s">
        <v>91</v>
      </c>
      <c r="AA171" s="12">
        <v>70000</v>
      </c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9" t="s">
        <v>91</v>
      </c>
      <c r="BA171" s="12">
        <v>70000</v>
      </c>
      <c r="BB171" s="7">
        <f t="shared" si="2"/>
        <v>100</v>
      </c>
    </row>
    <row r="172" spans="1:54" ht="79.150000000000006" customHeight="1" x14ac:dyDescent="0.25">
      <c r="A172" s="17" t="s">
        <v>93</v>
      </c>
      <c r="B172" s="14" t="s">
        <v>19</v>
      </c>
      <c r="C172" s="14" t="s">
        <v>165</v>
      </c>
      <c r="D172" s="14" t="s">
        <v>21</v>
      </c>
      <c r="E172" s="14" t="s">
        <v>92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 t="s">
        <v>47</v>
      </c>
      <c r="U172" s="14"/>
      <c r="V172" s="15"/>
      <c r="W172" s="15"/>
      <c r="X172" s="15"/>
      <c r="Y172" s="15"/>
      <c r="Z172" s="17" t="s">
        <v>93</v>
      </c>
      <c r="AA172" s="16">
        <v>70000</v>
      </c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7" t="s">
        <v>93</v>
      </c>
      <c r="BA172" s="16">
        <v>70000</v>
      </c>
      <c r="BB172" s="7">
        <f t="shared" si="2"/>
        <v>100</v>
      </c>
    </row>
    <row r="173" spans="1:54" ht="31.7" customHeight="1" x14ac:dyDescent="0.25">
      <c r="A173" s="17" t="s">
        <v>48</v>
      </c>
      <c r="B173" s="14" t="s">
        <v>19</v>
      </c>
      <c r="C173" s="14" t="s">
        <v>165</v>
      </c>
      <c r="D173" s="14" t="s">
        <v>21</v>
      </c>
      <c r="E173" s="14" t="s">
        <v>92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 t="s">
        <v>49</v>
      </c>
      <c r="U173" s="14"/>
      <c r="V173" s="15"/>
      <c r="W173" s="15"/>
      <c r="X173" s="15"/>
      <c r="Y173" s="15"/>
      <c r="Z173" s="17" t="s">
        <v>48</v>
      </c>
      <c r="AA173" s="16">
        <v>70000</v>
      </c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7" t="s">
        <v>48</v>
      </c>
      <c r="BA173" s="16">
        <v>70000</v>
      </c>
      <c r="BB173" s="7">
        <f t="shared" si="2"/>
        <v>100</v>
      </c>
    </row>
    <row r="174" spans="1:54" ht="79.150000000000006" customHeight="1" x14ac:dyDescent="0.25">
      <c r="A174" s="9" t="s">
        <v>187</v>
      </c>
      <c r="B174" s="10" t="s">
        <v>19</v>
      </c>
      <c r="C174" s="10" t="s">
        <v>165</v>
      </c>
      <c r="D174" s="10" t="s">
        <v>21</v>
      </c>
      <c r="E174" s="10" t="s">
        <v>188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1"/>
      <c r="W174" s="11"/>
      <c r="X174" s="11"/>
      <c r="Y174" s="11"/>
      <c r="Z174" s="9" t="s">
        <v>187</v>
      </c>
      <c r="AA174" s="12">
        <v>650000</v>
      </c>
      <c r="AB174" s="12"/>
      <c r="AC174" s="12">
        <v>650000</v>
      </c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9" t="s">
        <v>187</v>
      </c>
      <c r="BA174" s="12">
        <f>BA175</f>
        <v>640601</v>
      </c>
      <c r="BB174" s="7">
        <f t="shared" si="2"/>
        <v>98.554000000000002</v>
      </c>
    </row>
    <row r="175" spans="1:54" ht="126.6" customHeight="1" x14ac:dyDescent="0.25">
      <c r="A175" s="17" t="s">
        <v>189</v>
      </c>
      <c r="B175" s="14" t="s">
        <v>19</v>
      </c>
      <c r="C175" s="14" t="s">
        <v>165</v>
      </c>
      <c r="D175" s="14" t="s">
        <v>21</v>
      </c>
      <c r="E175" s="14" t="s">
        <v>188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 t="s">
        <v>36</v>
      </c>
      <c r="U175" s="14"/>
      <c r="V175" s="15"/>
      <c r="W175" s="15"/>
      <c r="X175" s="15"/>
      <c r="Y175" s="15"/>
      <c r="Z175" s="17" t="s">
        <v>189</v>
      </c>
      <c r="AA175" s="16">
        <v>650000</v>
      </c>
      <c r="AB175" s="16"/>
      <c r="AC175" s="16">
        <v>650000</v>
      </c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7" t="s">
        <v>189</v>
      </c>
      <c r="BA175" s="16">
        <f>BA176</f>
        <v>640601</v>
      </c>
      <c r="BB175" s="7">
        <f t="shared" si="2"/>
        <v>98.554000000000002</v>
      </c>
    </row>
    <row r="176" spans="1:54" ht="63.2" customHeight="1" x14ac:dyDescent="0.25">
      <c r="A176" s="17" t="s">
        <v>37</v>
      </c>
      <c r="B176" s="14" t="s">
        <v>19</v>
      </c>
      <c r="C176" s="14" t="s">
        <v>165</v>
      </c>
      <c r="D176" s="14" t="s">
        <v>21</v>
      </c>
      <c r="E176" s="14" t="s">
        <v>188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 t="s">
        <v>38</v>
      </c>
      <c r="U176" s="14"/>
      <c r="V176" s="15"/>
      <c r="W176" s="15"/>
      <c r="X176" s="15"/>
      <c r="Y176" s="15"/>
      <c r="Z176" s="17" t="s">
        <v>37</v>
      </c>
      <c r="AA176" s="16">
        <v>650000</v>
      </c>
      <c r="AB176" s="16"/>
      <c r="AC176" s="16">
        <v>650000</v>
      </c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7" t="s">
        <v>37</v>
      </c>
      <c r="BA176" s="16">
        <v>640601</v>
      </c>
      <c r="BB176" s="7">
        <f t="shared" si="2"/>
        <v>98.554000000000002</v>
      </c>
    </row>
    <row r="177" spans="1:54" ht="15.75" customHeight="1" x14ac:dyDescent="0.25">
      <c r="A177" s="8" t="s">
        <v>190</v>
      </c>
      <c r="B177" s="4" t="s">
        <v>19</v>
      </c>
      <c r="C177" s="4" t="s">
        <v>191</v>
      </c>
      <c r="D177" s="4" t="s">
        <v>22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6"/>
      <c r="W177" s="6"/>
      <c r="X177" s="6"/>
      <c r="Y177" s="6"/>
      <c r="Z177" s="8" t="s">
        <v>190</v>
      </c>
      <c r="AA177" s="7">
        <v>135000</v>
      </c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>
        <v>217000</v>
      </c>
      <c r="AQ177" s="7"/>
      <c r="AR177" s="7"/>
      <c r="AS177" s="7"/>
      <c r="AT177" s="7"/>
      <c r="AU177" s="7">
        <v>225000</v>
      </c>
      <c r="AV177" s="7"/>
      <c r="AW177" s="7"/>
      <c r="AX177" s="7"/>
      <c r="AY177" s="7"/>
      <c r="AZ177" s="8" t="s">
        <v>190</v>
      </c>
      <c r="BA177" s="7">
        <f>BA178</f>
        <v>133370.5</v>
      </c>
      <c r="BB177" s="7">
        <f t="shared" si="2"/>
        <v>98.79296296296296</v>
      </c>
    </row>
    <row r="178" spans="1:54" ht="15.75" customHeight="1" x14ac:dyDescent="0.25">
      <c r="A178" s="8" t="s">
        <v>192</v>
      </c>
      <c r="B178" s="4" t="s">
        <v>19</v>
      </c>
      <c r="C178" s="4" t="s">
        <v>191</v>
      </c>
      <c r="D178" s="4" t="s">
        <v>21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6"/>
      <c r="W178" s="6"/>
      <c r="X178" s="6"/>
      <c r="Y178" s="6"/>
      <c r="Z178" s="8" t="s">
        <v>192</v>
      </c>
      <c r="AA178" s="7">
        <v>135000</v>
      </c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>
        <v>187000</v>
      </c>
      <c r="AQ178" s="7"/>
      <c r="AR178" s="7"/>
      <c r="AS178" s="7"/>
      <c r="AT178" s="7"/>
      <c r="AU178" s="7">
        <v>195000</v>
      </c>
      <c r="AV178" s="7"/>
      <c r="AW178" s="7"/>
      <c r="AX178" s="7"/>
      <c r="AY178" s="7"/>
      <c r="AZ178" s="8" t="s">
        <v>192</v>
      </c>
      <c r="BA178" s="7">
        <f>BA179</f>
        <v>133370.5</v>
      </c>
      <c r="BB178" s="7">
        <f t="shared" si="2"/>
        <v>98.79296296296296</v>
      </c>
    </row>
    <row r="179" spans="1:54" ht="94.9" customHeight="1" x14ac:dyDescent="0.25">
      <c r="A179" s="9" t="s">
        <v>193</v>
      </c>
      <c r="B179" s="10" t="s">
        <v>19</v>
      </c>
      <c r="C179" s="10" t="s">
        <v>191</v>
      </c>
      <c r="D179" s="10" t="s">
        <v>21</v>
      </c>
      <c r="E179" s="10" t="s">
        <v>194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1"/>
      <c r="W179" s="11"/>
      <c r="X179" s="11"/>
      <c r="Y179" s="11"/>
      <c r="Z179" s="9" t="s">
        <v>193</v>
      </c>
      <c r="AA179" s="12">
        <v>135000</v>
      </c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>
        <v>187000</v>
      </c>
      <c r="AQ179" s="12"/>
      <c r="AR179" s="12"/>
      <c r="AS179" s="12"/>
      <c r="AT179" s="12"/>
      <c r="AU179" s="12">
        <v>195000</v>
      </c>
      <c r="AV179" s="12"/>
      <c r="AW179" s="12"/>
      <c r="AX179" s="12"/>
      <c r="AY179" s="12"/>
      <c r="AZ179" s="9" t="s">
        <v>193</v>
      </c>
      <c r="BA179" s="12">
        <f>BA180</f>
        <v>133370.5</v>
      </c>
      <c r="BB179" s="7">
        <f t="shared" si="2"/>
        <v>98.79296296296296</v>
      </c>
    </row>
    <row r="180" spans="1:54" ht="126.6" customHeight="1" x14ac:dyDescent="0.25">
      <c r="A180" s="17" t="s">
        <v>195</v>
      </c>
      <c r="B180" s="14" t="s">
        <v>19</v>
      </c>
      <c r="C180" s="14" t="s">
        <v>191</v>
      </c>
      <c r="D180" s="14" t="s">
        <v>21</v>
      </c>
      <c r="E180" s="14" t="s">
        <v>194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 t="s">
        <v>196</v>
      </c>
      <c r="U180" s="14"/>
      <c r="V180" s="15"/>
      <c r="W180" s="15"/>
      <c r="X180" s="15"/>
      <c r="Y180" s="15"/>
      <c r="Z180" s="17" t="s">
        <v>195</v>
      </c>
      <c r="AA180" s="16">
        <v>135000</v>
      </c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>
        <v>187000</v>
      </c>
      <c r="AQ180" s="16"/>
      <c r="AR180" s="16"/>
      <c r="AS180" s="16"/>
      <c r="AT180" s="16"/>
      <c r="AU180" s="16">
        <v>195000</v>
      </c>
      <c r="AV180" s="16"/>
      <c r="AW180" s="16"/>
      <c r="AX180" s="16"/>
      <c r="AY180" s="16"/>
      <c r="AZ180" s="17" t="s">
        <v>195</v>
      </c>
      <c r="BA180" s="16">
        <f>BA181</f>
        <v>133370.5</v>
      </c>
      <c r="BB180" s="7">
        <f t="shared" si="2"/>
        <v>98.79296296296296</v>
      </c>
    </row>
    <row r="181" spans="1:54" ht="47.45" customHeight="1" x14ac:dyDescent="0.25">
      <c r="A181" s="17" t="s">
        <v>197</v>
      </c>
      <c r="B181" s="14" t="s">
        <v>19</v>
      </c>
      <c r="C181" s="14" t="s">
        <v>191</v>
      </c>
      <c r="D181" s="14" t="s">
        <v>21</v>
      </c>
      <c r="E181" s="14" t="s">
        <v>194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 t="s">
        <v>198</v>
      </c>
      <c r="U181" s="14"/>
      <c r="V181" s="15"/>
      <c r="W181" s="15"/>
      <c r="X181" s="15"/>
      <c r="Y181" s="15"/>
      <c r="Z181" s="17" t="s">
        <v>197</v>
      </c>
      <c r="AA181" s="16">
        <v>135000</v>
      </c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>
        <v>187000</v>
      </c>
      <c r="AQ181" s="16"/>
      <c r="AR181" s="16"/>
      <c r="AS181" s="16"/>
      <c r="AT181" s="16"/>
      <c r="AU181" s="16">
        <v>195000</v>
      </c>
      <c r="AV181" s="16"/>
      <c r="AW181" s="16"/>
      <c r="AX181" s="16"/>
      <c r="AY181" s="16"/>
      <c r="AZ181" s="17" t="s">
        <v>197</v>
      </c>
      <c r="BA181" s="16">
        <v>133370.5</v>
      </c>
      <c r="BB181" s="7">
        <f t="shared" si="2"/>
        <v>98.79296296296296</v>
      </c>
    </row>
    <row r="182" spans="1:54" ht="15.75" customHeight="1" x14ac:dyDescent="0.25">
      <c r="A182" s="8" t="s">
        <v>199</v>
      </c>
      <c r="B182" s="4" t="s">
        <v>19</v>
      </c>
      <c r="C182" s="4" t="s">
        <v>200</v>
      </c>
      <c r="D182" s="4" t="s">
        <v>22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/>
      <c r="Z182" s="8" t="s">
        <v>199</v>
      </c>
      <c r="AA182" s="7">
        <v>25000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>
        <v>25000</v>
      </c>
      <c r="AQ182" s="7"/>
      <c r="AR182" s="7"/>
      <c r="AS182" s="7"/>
      <c r="AT182" s="7"/>
      <c r="AU182" s="7">
        <v>25000</v>
      </c>
      <c r="AV182" s="7"/>
      <c r="AW182" s="7"/>
      <c r="AX182" s="7"/>
      <c r="AY182" s="7"/>
      <c r="AZ182" s="8" t="s">
        <v>199</v>
      </c>
      <c r="BA182" s="7">
        <f>BA183</f>
        <v>24350</v>
      </c>
      <c r="BB182" s="7">
        <f t="shared" si="2"/>
        <v>97.399999999999991</v>
      </c>
    </row>
    <row r="183" spans="1:54" ht="15.75" customHeight="1" x14ac:dyDescent="0.25">
      <c r="A183" s="8" t="s">
        <v>201</v>
      </c>
      <c r="B183" s="4" t="s">
        <v>19</v>
      </c>
      <c r="C183" s="4" t="s">
        <v>200</v>
      </c>
      <c r="D183" s="4" t="s">
        <v>21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6"/>
      <c r="W183" s="6"/>
      <c r="X183" s="6"/>
      <c r="Y183" s="6"/>
      <c r="Z183" s="8" t="s">
        <v>201</v>
      </c>
      <c r="AA183" s="7">
        <v>25000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>
        <v>25000</v>
      </c>
      <c r="AQ183" s="7"/>
      <c r="AR183" s="7"/>
      <c r="AS183" s="7"/>
      <c r="AT183" s="7"/>
      <c r="AU183" s="7">
        <v>25000</v>
      </c>
      <c r="AV183" s="7"/>
      <c r="AW183" s="7"/>
      <c r="AX183" s="7"/>
      <c r="AY183" s="7"/>
      <c r="AZ183" s="8" t="s">
        <v>201</v>
      </c>
      <c r="BA183" s="7">
        <f>BA184</f>
        <v>24350</v>
      </c>
      <c r="BB183" s="7">
        <f t="shared" si="2"/>
        <v>97.399999999999991</v>
      </c>
    </row>
    <row r="184" spans="1:54" ht="31.7" customHeight="1" x14ac:dyDescent="0.25">
      <c r="A184" s="9" t="s">
        <v>202</v>
      </c>
      <c r="B184" s="10" t="s">
        <v>19</v>
      </c>
      <c r="C184" s="10" t="s">
        <v>200</v>
      </c>
      <c r="D184" s="10" t="s">
        <v>21</v>
      </c>
      <c r="E184" s="10" t="s">
        <v>203</v>
      </c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1"/>
      <c r="W184" s="11"/>
      <c r="X184" s="11"/>
      <c r="Y184" s="11"/>
      <c r="Z184" s="9" t="s">
        <v>202</v>
      </c>
      <c r="AA184" s="12">
        <v>25000</v>
      </c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>
        <v>25000</v>
      </c>
      <c r="AQ184" s="12"/>
      <c r="AR184" s="12"/>
      <c r="AS184" s="12"/>
      <c r="AT184" s="12"/>
      <c r="AU184" s="12">
        <v>25000</v>
      </c>
      <c r="AV184" s="12"/>
      <c r="AW184" s="12"/>
      <c r="AX184" s="12"/>
      <c r="AY184" s="12"/>
      <c r="AZ184" s="9" t="s">
        <v>202</v>
      </c>
      <c r="BA184" s="12">
        <f>BA185</f>
        <v>24350</v>
      </c>
      <c r="BB184" s="7">
        <f t="shared" si="2"/>
        <v>97.399999999999991</v>
      </c>
    </row>
    <row r="185" spans="1:54" ht="79.150000000000006" customHeight="1" x14ac:dyDescent="0.25">
      <c r="A185" s="17" t="s">
        <v>204</v>
      </c>
      <c r="B185" s="14" t="s">
        <v>19</v>
      </c>
      <c r="C185" s="14" t="s">
        <v>200</v>
      </c>
      <c r="D185" s="14" t="s">
        <v>21</v>
      </c>
      <c r="E185" s="14" t="s">
        <v>203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 t="s">
        <v>36</v>
      </c>
      <c r="U185" s="14"/>
      <c r="V185" s="15"/>
      <c r="W185" s="15"/>
      <c r="X185" s="15"/>
      <c r="Y185" s="15"/>
      <c r="Z185" s="17" t="s">
        <v>204</v>
      </c>
      <c r="AA185" s="16">
        <v>25000</v>
      </c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>
        <v>25000</v>
      </c>
      <c r="AQ185" s="16"/>
      <c r="AR185" s="16"/>
      <c r="AS185" s="16"/>
      <c r="AT185" s="16"/>
      <c r="AU185" s="16">
        <v>25000</v>
      </c>
      <c r="AV185" s="16"/>
      <c r="AW185" s="16"/>
      <c r="AX185" s="16"/>
      <c r="AY185" s="16"/>
      <c r="AZ185" s="17" t="s">
        <v>204</v>
      </c>
      <c r="BA185" s="16">
        <f>BA186</f>
        <v>24350</v>
      </c>
      <c r="BB185" s="7">
        <f t="shared" si="2"/>
        <v>97.399999999999991</v>
      </c>
    </row>
    <row r="186" spans="1:54" ht="63.2" customHeight="1" x14ac:dyDescent="0.25">
      <c r="A186" s="17" t="s">
        <v>37</v>
      </c>
      <c r="B186" s="14" t="s">
        <v>19</v>
      </c>
      <c r="C186" s="14" t="s">
        <v>200</v>
      </c>
      <c r="D186" s="14" t="s">
        <v>21</v>
      </c>
      <c r="E186" s="14" t="s">
        <v>203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 t="s">
        <v>38</v>
      </c>
      <c r="U186" s="14"/>
      <c r="V186" s="15"/>
      <c r="W186" s="15"/>
      <c r="X186" s="15"/>
      <c r="Y186" s="15"/>
      <c r="Z186" s="17" t="s">
        <v>37</v>
      </c>
      <c r="AA186" s="16">
        <v>25000</v>
      </c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>
        <v>25000</v>
      </c>
      <c r="AQ186" s="16"/>
      <c r="AR186" s="16"/>
      <c r="AS186" s="16"/>
      <c r="AT186" s="16"/>
      <c r="AU186" s="16">
        <v>25000</v>
      </c>
      <c r="AV186" s="16"/>
      <c r="AW186" s="16"/>
      <c r="AX186" s="16"/>
      <c r="AY186" s="16"/>
      <c r="AZ186" s="17" t="s">
        <v>37</v>
      </c>
      <c r="BA186" s="16">
        <v>24350</v>
      </c>
      <c r="BB186" s="7">
        <f t="shared" si="2"/>
        <v>97.399999999999991</v>
      </c>
    </row>
    <row r="187" spans="1:54" ht="15" x14ac:dyDescent="0.25"/>
  </sheetData>
  <mergeCells count="46">
    <mergeCell ref="A9:A10"/>
    <mergeCell ref="Z9:Z10"/>
    <mergeCell ref="AK9:AK10"/>
    <mergeCell ref="AF9:AF10"/>
    <mergeCell ref="AA9:AA10"/>
    <mergeCell ref="AE9:AE10"/>
    <mergeCell ref="AB9:AB10"/>
    <mergeCell ref="T9:T10"/>
    <mergeCell ref="AI9:AI10"/>
    <mergeCell ref="AJ9:AJ10"/>
    <mergeCell ref="B9:B10"/>
    <mergeCell ref="Y9:Y10"/>
    <mergeCell ref="AD9:AD10"/>
    <mergeCell ref="AC9:AC10"/>
    <mergeCell ref="E9:S10"/>
    <mergeCell ref="AZ9:AZ10"/>
    <mergeCell ref="AS9:AS10"/>
    <mergeCell ref="AV9:AV10"/>
    <mergeCell ref="AQ9:AQ10"/>
    <mergeCell ref="AN9:AN10"/>
    <mergeCell ref="U9:U10"/>
    <mergeCell ref="W9:W10"/>
    <mergeCell ref="AO9:AO10"/>
    <mergeCell ref="AL9:AL10"/>
    <mergeCell ref="AM9:AM10"/>
    <mergeCell ref="AP9:AP10"/>
    <mergeCell ref="T1:AA1"/>
    <mergeCell ref="T2:AA2"/>
    <mergeCell ref="T3:AA3"/>
    <mergeCell ref="T4:AA4"/>
    <mergeCell ref="E5:AA5"/>
    <mergeCell ref="AG9:AG10"/>
    <mergeCell ref="A7:AZ7"/>
    <mergeCell ref="V9:V10"/>
    <mergeCell ref="D9:D10"/>
    <mergeCell ref="C9:C10"/>
    <mergeCell ref="BA9:BA10"/>
    <mergeCell ref="BB9:BB10"/>
    <mergeCell ref="AY9:AY10"/>
    <mergeCell ref="AT9:AT10"/>
    <mergeCell ref="X9:X10"/>
    <mergeCell ref="AU9:AU10"/>
    <mergeCell ref="AH9:AH10"/>
    <mergeCell ref="AX9:AX10"/>
    <mergeCell ref="AW9:AW10"/>
    <mergeCell ref="AR9:AR10"/>
  </mergeCells>
  <pageMargins left="0.78740157480314965" right="0.39370078740157483" top="0.59055118110236227" bottom="0.59055118110236227" header="0.39370078740157483" footer="0.3937007874015748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Валентина</cp:lastModifiedBy>
  <cp:lastPrinted>2019-11-25T06:02:55Z</cp:lastPrinted>
  <dcterms:created xsi:type="dcterms:W3CDTF">2019-11-25T05:49:34Z</dcterms:created>
  <dcterms:modified xsi:type="dcterms:W3CDTF">2020-06-05T14:43:44Z</dcterms:modified>
</cp:coreProperties>
</file>