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40111CF4-8D08-4D19-A171-C23EF5EA020F}" xr6:coauthVersionLast="45" xr6:coauthVersionMax="45" xr10:uidLastSave="{00000000-0000-0000-0000-000000000000}"/>
  <bookViews>
    <workbookView xWindow="-108" yWindow="-108" windowWidth="23256" windowHeight="12576"/>
  </bookViews>
  <sheets>
    <sheet name="1-й год" sheetId="1" r:id="rId1"/>
  </sheets>
  <definedNames>
    <definedName name="_xlnm.Print_Titles" localSheetId="0">'1-й год'!$11:$11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A130" i="1" l="1"/>
  <c r="BA123" i="1"/>
  <c r="BA120" i="1"/>
  <c r="BA116" i="1"/>
  <c r="BB116" i="1" s="1"/>
  <c r="AA136" i="1"/>
  <c r="AA137" i="1"/>
  <c r="BA112" i="1"/>
  <c r="BA111" i="1"/>
  <c r="BA110" i="1" s="1"/>
  <c r="BB110" i="1" s="1"/>
  <c r="BA108" i="1"/>
  <c r="BA106" i="1"/>
  <c r="BB106" i="1" s="1"/>
  <c r="BA104" i="1"/>
  <c r="BA102" i="1"/>
  <c r="BA96" i="1"/>
  <c r="BA94" i="1"/>
  <c r="BA89" i="1"/>
  <c r="BA83" i="1"/>
  <c r="BB83" i="1" s="1"/>
  <c r="BA78" i="1"/>
  <c r="BA65" i="1"/>
  <c r="BB65" i="1" s="1"/>
  <c r="BB73" i="1"/>
  <c r="BA69" i="1"/>
  <c r="BB69" i="1" s="1"/>
  <c r="BA67" i="1"/>
  <c r="BA54" i="1"/>
  <c r="BA53" i="1" s="1"/>
  <c r="BA48" i="1"/>
  <c r="BA46" i="1"/>
  <c r="BB46" i="1" s="1"/>
  <c r="BA44" i="1"/>
  <c r="BA42" i="1"/>
  <c r="BA40" i="1"/>
  <c r="BA36" i="1"/>
  <c r="BB36" i="1" s="1"/>
  <c r="BA34" i="1"/>
  <c r="BA25" i="1"/>
  <c r="BA15" i="1"/>
  <c r="BA14" i="1"/>
  <c r="BB108" i="1"/>
  <c r="BB104" i="1"/>
  <c r="BB107" i="1"/>
  <c r="BB105" i="1"/>
  <c r="BB103" i="1"/>
  <c r="BA100" i="1"/>
  <c r="BB100" i="1" s="1"/>
  <c r="BA80" i="1"/>
  <c r="BB80" i="1" s="1"/>
  <c r="BA72" i="1"/>
  <c r="BB72" i="1"/>
  <c r="BA74" i="1"/>
  <c r="BB74" i="1"/>
  <c r="BA61" i="1"/>
  <c r="BB55" i="1"/>
  <c r="BA50" i="1"/>
  <c r="BB50" i="1" s="1"/>
  <c r="BB49" i="1"/>
  <c r="BA38" i="1"/>
  <c r="BB12" i="1"/>
  <c r="BA138" i="1"/>
  <c r="BA137" i="1"/>
  <c r="BA136" i="1" s="1"/>
  <c r="BB136" i="1" s="1"/>
  <c r="BA134" i="1"/>
  <c r="BB134" i="1" s="1"/>
  <c r="BA128" i="1"/>
  <c r="BB128" i="1" s="1"/>
  <c r="BA126" i="1"/>
  <c r="BB123" i="1"/>
  <c r="BB122" i="1"/>
  <c r="BB120" i="1"/>
  <c r="BB117" i="1"/>
  <c r="BB113" i="1"/>
  <c r="BA98" i="1"/>
  <c r="BA92" i="1"/>
  <c r="BA88" i="1" s="1"/>
  <c r="BB88" i="1" s="1"/>
  <c r="BA86" i="1"/>
  <c r="BA59" i="1"/>
  <c r="BA58" i="1" s="1"/>
  <c r="BB43" i="1"/>
  <c r="BA31" i="1"/>
  <c r="BA29" i="1"/>
  <c r="BB29" i="1" s="1"/>
  <c r="BA23" i="1"/>
  <c r="BA22" i="1" s="1"/>
  <c r="BB22" i="1" s="1"/>
  <c r="BA20" i="1"/>
  <c r="BA19" i="1" s="1"/>
  <c r="BB19" i="1" s="1"/>
  <c r="BB139" i="1"/>
  <c r="BB138" i="1"/>
  <c r="BB135" i="1"/>
  <c r="BB130" i="1"/>
  <c r="BB129" i="1"/>
  <c r="BB127" i="1"/>
  <c r="BB124" i="1"/>
  <c r="BB121" i="1"/>
  <c r="BB119" i="1"/>
  <c r="BB112" i="1"/>
  <c r="BB102" i="1"/>
  <c r="BB101" i="1"/>
  <c r="BB99" i="1"/>
  <c r="BB98" i="1"/>
  <c r="BB94" i="1"/>
  <c r="BB93" i="1"/>
  <c r="BB90" i="1"/>
  <c r="BB89" i="1"/>
  <c r="BB87" i="1"/>
  <c r="BB86" i="1"/>
  <c r="BB84" i="1"/>
  <c r="BB81" i="1"/>
  <c r="BB75" i="1"/>
  <c r="BB68" i="1"/>
  <c r="BB67" i="1"/>
  <c r="BB66" i="1"/>
  <c r="BB60" i="1"/>
  <c r="BB59" i="1"/>
  <c r="BB56" i="1"/>
  <c r="BB54" i="1"/>
  <c r="BB51" i="1"/>
  <c r="BB48" i="1"/>
  <c r="BB47" i="1"/>
  <c r="BB45" i="1"/>
  <c r="BB44" i="1"/>
  <c r="BB42" i="1"/>
  <c r="BB41" i="1"/>
  <c r="BB40" i="1"/>
  <c r="BB39" i="1"/>
  <c r="BB38" i="1"/>
  <c r="BB35" i="1"/>
  <c r="BB34" i="1"/>
  <c r="BB32" i="1"/>
  <c r="BB31" i="1"/>
  <c r="BB30" i="1"/>
  <c r="BB28" i="1"/>
  <c r="BB27" i="1"/>
  <c r="BB25" i="1"/>
  <c r="BB24" i="1"/>
  <c r="BB21" i="1"/>
  <c r="BB17" i="1"/>
  <c r="BB16" i="1"/>
  <c r="BB15" i="1"/>
  <c r="BA71" i="1"/>
  <c r="BB71" i="1"/>
  <c r="BB131" i="1"/>
  <c r="BB126" i="1"/>
  <c r="BB125" i="1"/>
  <c r="BB70" i="1"/>
  <c r="BB118" i="1"/>
  <c r="BA64" i="1"/>
  <c r="BA63" i="1" s="1"/>
  <c r="BB63" i="1" s="1"/>
  <c r="BB79" i="1"/>
  <c r="BB97" i="1"/>
  <c r="BB26" i="1"/>
  <c r="BA82" i="1"/>
  <c r="BB82" i="1" s="1"/>
  <c r="BA33" i="1"/>
  <c r="BB33" i="1" s="1"/>
  <c r="BA77" i="1"/>
  <c r="BA76" i="1" s="1"/>
  <c r="BB76" i="1" s="1"/>
  <c r="BB111" i="1"/>
  <c r="BB64" i="1"/>
  <c r="BB23" i="1"/>
  <c r="BB91" i="1"/>
  <c r="BB37" i="1"/>
  <c r="BB85" i="1"/>
  <c r="BB96" i="1"/>
  <c r="BB109" i="1"/>
  <c r="BB77" i="1"/>
  <c r="BB78" i="1"/>
  <c r="BB18" i="1"/>
  <c r="BB95" i="1"/>
  <c r="BB58" i="1" l="1"/>
  <c r="BA57" i="1"/>
  <c r="BB57" i="1" s="1"/>
  <c r="BA13" i="1"/>
  <c r="BB13" i="1" s="1"/>
  <c r="BB53" i="1"/>
  <c r="BA52" i="1"/>
  <c r="BB52" i="1" s="1"/>
  <c r="BA133" i="1"/>
  <c r="BA115" i="1"/>
  <c r="BB92" i="1"/>
  <c r="BB20" i="1"/>
  <c r="BB137" i="1"/>
  <c r="BB14" i="1"/>
  <c r="BA132" i="1" l="1"/>
  <c r="BB132" i="1" s="1"/>
  <c r="BB133" i="1"/>
  <c r="BA114" i="1"/>
  <c r="BB114" i="1" s="1"/>
  <c r="BB115" i="1"/>
</calcChain>
</file>

<file path=xl/sharedStrings.xml><?xml version="1.0" encoding="utf-8"?>
<sst xmlns="http://schemas.openxmlformats.org/spreadsheetml/2006/main" count="997" uniqueCount="222">
  <si>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</si>
  <si>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</si>
  <si>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</si>
  <si>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</si>
  <si>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</si>
  <si>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</si>
  <si>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</si>
  <si>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</si>
  <si>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</si>
  <si>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</si>
  <si>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</si>
  <si>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</si>
  <si>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</si>
  <si>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</si>
  <si>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</si>
  <si>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</si>
  <si>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</si>
  <si>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</si>
  <si>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010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</si>
  <si>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</si>
  <si>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</si>
  <si>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</si>
  <si>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</si>
  <si>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</si>
  <si>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</si>
  <si>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59.4.01.00130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</si>
  <si>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</si>
  <si>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</si>
  <si>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</si>
  <si>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</si>
  <si>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</si>
  <si>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</si>
  <si>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59.4.03.00150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</si>
  <si>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</si>
  <si>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</si>
  <si>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</si>
  <si>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</si>
  <si>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</si>
  <si>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</si>
  <si>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59.4.02.00140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</si>
  <si>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</si>
  <si>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59.4.02.00150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</si>
  <si>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</si>
  <si>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(Иные бюджетные ассигнования)</t>
  </si>
  <si>
    <t>800</t>
  </si>
  <si>
    <t>Уплата налогов, сборов и иных платежей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</si>
  <si>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</si>
  <si>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59.4.02.71340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</si>
  <si>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</si>
  <si>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</si>
  <si>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</si>
  <si>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</t>
  </si>
  <si>
    <t>59.1.02.09040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</si>
  <si>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</si>
  <si>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</si>
  <si>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59.2.02.09030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</si>
  <si>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</si>
  <si>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Приобретение товаров, работ, услуг в целях обеспечения текущего функционирования Интернет-сайтов, информационных систем</t>
  </si>
  <si>
    <t>59.2.02.09080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</si>
  <si>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</si>
  <si>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</si>
  <si>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59.4.02.08220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</si>
  <si>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</si>
  <si>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</si>
  <si>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Иные межбюджетные трансферты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</si>
  <si>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</si>
  <si>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59.4.02.08230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</si>
  <si>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</si>
  <si>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</si>
  <si>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59.4.02.08240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</si>
  <si>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</si>
  <si>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</si>
  <si>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59.4.02.08250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</si>
  <si>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</si>
  <si>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</si>
  <si>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59.4.02.09050</t>
  </si>
  <si>
    <t>Выплаты и взносы по обязательствам муниципального образования для выполнения других обязательств муниципальных образований (Иные бюджетные ассигнования)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</si>
  <si>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</si>
  <si>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</si>
  <si>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</si>
  <si>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59.4.02.51180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</si>
  <si>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</si>
  <si>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</si>
  <si>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</si>
  <si>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</si>
  <si>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</si>
  <si>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</si>
  <si>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</si>
  <si>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</si>
  <si>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НАЦИОНАЛЬНАЯ ЭКОНОМИКА</t>
  </si>
  <si>
    <t>Дорожное хозяйство (дорожные фонды)</t>
  </si>
  <si>
    <t>Мероприятия по текущему ремонту дорог общего пользования муниципального значения и сооружений на них в рамках подпрограммы «Дорожное хозяйство Калитинского сельского поселения»</t>
  </si>
  <si>
    <t>27.1.05.03150</t>
  </si>
  <si>
    <t>Мероприятия по текущему ремонту дорог общего пользования муниципального значения и сооружений на них в рамках подпрограммы «Дорожное хозяйство Калитинского сельского поселения»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</si>
  <si>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</t>
  </si>
  <si>
    <t>27.1.05.03160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</si>
  <si>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</si>
  <si>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 муниципального образования</t>
  </si>
  <si>
    <t>27.1.05.S0140</t>
  </si>
  <si>
    <t>Капитальный ремонт и ремонт автомобильных дорог общего пользования местного значения муниципального образования (Закупка товаров, работ и услуг для обеспечения государственных (муниципальных) нужд)</t>
  </si>
  <si>
    <t>Гранты за достижение наилучших значений показателей эффективности деятельности органов местного самоуправления</t>
  </si>
  <si>
    <t>Гранты за достижение наилучших значений показателей эффективности деятельности органов местного самоуправления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</si>
  <si>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</si>
  <si>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</si>
  <si>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</si>
  <si>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59.3.27.03400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</si>
  <si>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</si>
  <si>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</si>
  <si>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</si>
  <si>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</si>
  <si>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капитальному ремонту муниципального жилищного фонда</t>
  </si>
  <si>
    <t>27.2.31.03500</t>
  </si>
  <si>
    <t>Мероприятия по капитальному ремонту муниципального жилищного фонда (Закупка товаров, работ и услуг для обеспечения государственных (муниципальных) нужд)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</si>
  <si>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</si>
  <si>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27.2.31.03510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</si>
  <si>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</si>
  <si>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Коммунальное хозяйство</t>
  </si>
  <si>
    <t>Мероприятия в области коммунального хозяйства</t>
  </si>
  <si>
    <t>27.2.32.03540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</si>
  <si>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</si>
  <si>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Реализация мероприятий, направленных на безаварийную работу объектов водоснабжения и водоотведения муниципального образования</t>
  </si>
  <si>
    <t>Реализация мероприятий, направленных на безаварийную работу объектов водоснабжения и водоотведения муниципального образования (Закупка товаров, работ и услуг для обеспечения государственных (муниципальных) нужд)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</si>
  <si>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</si>
  <si>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</si>
  <si>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27.2.33.06010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</si>
  <si>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</si>
  <si>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</si>
  <si>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</si>
  <si>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27.2.33.06030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</si>
  <si>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</si>
  <si>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</si>
  <si>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27.2.33.06040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</si>
  <si>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</si>
  <si>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</si>
  <si>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27.2.33.06050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</si>
  <si>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</si>
  <si>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</t>
  </si>
  <si>
    <t>27.2.33.S4310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</si>
  <si>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</si>
  <si>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</si>
  <si>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27.2.33.S4660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</si>
  <si>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</si>
  <si>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</si>
  <si>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27.2.33.S4770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</si>
  <si>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</si>
  <si>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Расходы по созданию мест (площадок) накопления твердых коммунальных отходов</t>
  </si>
  <si>
    <t>Расходы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</si>
  <si>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</si>
  <si>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</si>
  <si>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</si>
  <si>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Расходы по организационно-воспитательной работе с молодежью</t>
  </si>
  <si>
    <t>43.3.16.00340</t>
  </si>
  <si>
    <t>Расходы по организационно-воспитательной работе с молодежью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</si>
  <si>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</si>
  <si>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</si>
  <si>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</si>
  <si>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Расходы на обеспечение деятельности муниципальных учреждений культуры</t>
  </si>
  <si>
    <t>43.1.07.04400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</si>
  <si>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</si>
  <si>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</si>
  <si>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</si>
  <si>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</si>
  <si>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43.1.07.04420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</si>
  <si>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</si>
  <si>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</si>
  <si>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43.1.07.S0360</t>
  </si>
  <si>
    <t>Расходы на организацию и проведение культурно-досуговых мероприятий</t>
  </si>
  <si>
    <t>43.1.17.04430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</si>
  <si>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</si>
  <si>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</si>
  <si>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</si>
  <si>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</si>
  <si>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</si>
  <si>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59.4.02.00100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</si>
  <si>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</si>
  <si>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</si>
  <si>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ФИЗИЧЕСКАЯ КУЛЬТУРА И СПОРТ</t>
  </si>
  <si>
    <t>11</t>
  </si>
  <si>
    <t>Физическая культура</t>
  </si>
  <si>
    <t>Мероприятия по укреплению материально-технической базы</t>
  </si>
  <si>
    <t>43.2.18.00220</t>
  </si>
  <si>
    <t>Мероприятия по укреплению материально-технической базы (Закупка товаров, работ и услуг для обеспечения государственных (муниципальных) нужд)</t>
  </si>
  <si>
    <t>решением совета депутатов Калитинского сельского поселения</t>
  </si>
  <si>
    <t>Адм</t>
  </si>
  <si>
    <t>Приложение 2</t>
  </si>
  <si>
    <t>УТВЕРЖДЕН0</t>
  </si>
  <si>
    <t>% исполнения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</si>
  <si>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</si>
  <si>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59.4.03.08280</t>
  </si>
  <si>
    <t>Мероприятия по обеспечению первичных мер пожарной безопасности в границах населенных пунктов поселения</t>
  </si>
  <si>
    <t>27.4.38.02170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</si>
  <si>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</si>
  <si>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400</t>
  </si>
  <si>
    <t>Мероприятия на проектирование, строительство и реконструкцию объектов в целях обустройства сельских населенных пунктов</t>
  </si>
  <si>
    <t>27.3.14.S0660</t>
  </si>
  <si>
    <t>Мероприятия на проектирование, строительство и реконструкцию объектов в целях обустройства сельских населенных пунктов (Капитальные вложения в объекты государственной (муниципальной) собственности)</t>
  </si>
  <si>
    <t>Расходы на поддержку развития общественной инфраструктуры муниципального значения</t>
  </si>
  <si>
    <t>27.3.33.S4840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</si>
  <si>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</si>
  <si>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Расходы на премирование победителей областных конкурсов в сфере культуры и искусства</t>
  </si>
  <si>
    <t>43.1.07.72040</t>
  </si>
  <si>
    <t>Расходы на премирование победителей областных конкурсов в сфере культуры и искусства (Закупка товаров, работ и услуг для обеспечения государственных (муниципальных) нужд)</t>
  </si>
  <si>
    <t>43.1.07.S4840</t>
  </si>
  <si>
    <t>Исполнение расхлдов бюджета Калитинского сельского поселения по ведомственной структуре расходов бюджета муниципального образования Калитинское сельское поселение Волосовского муниципального района Ленинградской области за 2021 год</t>
  </si>
  <si>
    <t>Уточненный план 2021 год</t>
  </si>
  <si>
    <t>Фактически исполнено за 2021 год</t>
  </si>
  <si>
    <t>Грант за достижение показателей деятельности органов исполнительной власти на цели поощрения муниципальных управленческих команд в 2021 году</t>
  </si>
  <si>
    <t>91.9.01.55490</t>
  </si>
  <si>
    <t>Грант за достижение показателей деятельности органов исполнительной власти на цели поощрения муниципальных управленческих команд в 2021 году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</si>
  <si>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</si>
  <si>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</si>
  <si>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текущему ремонту дорог общего пользования муниципального значения и сооружений на них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</si>
  <si>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</si>
  <si>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разработке документации территориального планирования муниципального образования</t>
  </si>
  <si>
    <t>59.3.27.03420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</si>
  <si>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</si>
  <si>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Мероприятия в области коммунального хозяйства (Капитальные вложения в объекты государственной (муниципальной) собственности)</t>
  </si>
  <si>
    <t>27.2.33.S4790</t>
  </si>
  <si>
    <t>Расходы на премирование победителей областных конкурсов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</si>
  <si>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</si>
  <si>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</si>
  <si>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19 мая 2022г. № 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</si>
</sst>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?"/>
  </numFmts>
  <fonts count="15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name val="Arial Cyr"/>
      <charset val="204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color indexed="0"/>
      <name val="Times New Roman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4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" fontId="5" fillId="0" borderId="1" xfId="0" applyNumberFormat="1" applyFont="1" applyFill="1" applyBorder="1" applyAlignment="1">
      <alignment horizontal="right"/>
    </xf>
    <xf numFmtId="174" fontId="6" fillId="0" borderId="1" xfId="0" applyNumberFormat="1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174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Border="1"/>
    <xf numFmtId="174" fontId="3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/>
    </xf>
    <xf numFmtId="174" fontId="8" fillId="0" borderId="1" xfId="0" applyNumberFormat="1" applyFont="1" applyFill="1" applyBorder="1" applyAlignment="1">
      <alignment horizontal="justify" vertical="center" wrapText="1"/>
    </xf>
    <xf numFmtId="174" fontId="9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17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174" fontId="3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39"/>
  <sheetViews>
    <sheetView showGridLines="0" tabSelected="1" workbookViewId="0">
      <selection activeCell="BA7" sqref="BA7"/>
    </sheetView>
  </sheetViews>
  <sheetFormatPr defaultRowHeight="10.199999999999999" customHeight="1" x14ac:dyDescent="0.3"/>
  <cols>
    <col min="1" max="1" width="43.109375" customWidth="1"/>
    <col min="2" max="2" width="16.6640625" customWidth="1"/>
    <col min="3" max="4" width="10.6640625" customWidth="1"/>
    <col min="5" max="5" width="16.33203125" customWidth="1"/>
    <col min="6" max="19" width="8" hidden="1" customWidth="1"/>
    <col min="20" max="20" width="10.6640625" customWidth="1"/>
    <col min="21" max="26" width="8" hidden="1" customWidth="1"/>
    <col min="27" max="27" width="22.33203125" customWidth="1"/>
    <col min="28" max="52" width="8" hidden="1" customWidth="1"/>
    <col min="53" max="53" width="19.5546875" customWidth="1"/>
    <col min="54" max="54" width="13.44140625" customWidth="1"/>
  </cols>
  <sheetData>
    <row r="1" spans="1:54" s="15" customFormat="1" ht="14.4" x14ac:dyDescent="0.3">
      <c r="T1" s="37" t="s">
        <v>184</v>
      </c>
      <c r="U1" s="37"/>
      <c r="V1" s="37"/>
      <c r="W1" s="37"/>
      <c r="X1" s="37"/>
      <c r="Y1" s="37"/>
      <c r="Z1" s="37"/>
      <c r="AA1" s="37"/>
    </row>
    <row r="2" spans="1:54" s="15" customFormat="1" ht="14.4" x14ac:dyDescent="0.3">
      <c r="T2" s="37" t="s">
        <v>185</v>
      </c>
      <c r="U2" s="37"/>
      <c r="V2" s="37"/>
      <c r="W2" s="37"/>
      <c r="X2" s="37"/>
      <c r="Y2" s="37"/>
      <c r="Z2" s="37"/>
      <c r="AA2" s="37"/>
    </row>
    <row r="3" spans="1:54" s="15" customFormat="1" ht="33.75" customHeight="1" x14ac:dyDescent="0.3">
      <c r="T3" s="38" t="s">
        <v>182</v>
      </c>
      <c r="U3" s="38"/>
      <c r="V3" s="38"/>
      <c r="W3" s="38"/>
      <c r="X3" s="38"/>
      <c r="Y3" s="38"/>
      <c r="Z3" s="38"/>
      <c r="AA3" s="38"/>
    </row>
    <row r="4" spans="1:54" s="15" customFormat="1" ht="14.4" x14ac:dyDescent="0.3">
      <c r="T4" s="37" t="s">
        <v>221</v>
      </c>
      <c r="U4" s="37"/>
      <c r="V4" s="37"/>
      <c r="W4" s="37"/>
      <c r="X4" s="37"/>
      <c r="Y4" s="37"/>
      <c r="Z4" s="37"/>
      <c r="AA4" s="37"/>
    </row>
    <row r="5" spans="1:54" s="15" customFormat="1" ht="19.5" customHeight="1" x14ac:dyDescent="0.3"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7" spans="1:54" ht="65.25" customHeight="1" x14ac:dyDescent="0.3">
      <c r="A7" s="40" t="s">
        <v>203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16"/>
    </row>
    <row r="8" spans="1:54" ht="18.4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 t="s">
        <v>0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4.4" x14ac:dyDescent="0.3">
      <c r="A9" s="35" t="s">
        <v>6</v>
      </c>
      <c r="B9" s="36" t="s">
        <v>183</v>
      </c>
      <c r="C9" s="36" t="s">
        <v>8</v>
      </c>
      <c r="D9" s="36" t="s">
        <v>9</v>
      </c>
      <c r="E9" s="36" t="s">
        <v>10</v>
      </c>
      <c r="F9" s="36" t="s">
        <v>10</v>
      </c>
      <c r="G9" s="36" t="s">
        <v>10</v>
      </c>
      <c r="H9" s="36" t="s">
        <v>10</v>
      </c>
      <c r="I9" s="36" t="s">
        <v>10</v>
      </c>
      <c r="J9" s="36" t="s">
        <v>10</v>
      </c>
      <c r="K9" s="36" t="s">
        <v>10</v>
      </c>
      <c r="L9" s="36" t="s">
        <v>10</v>
      </c>
      <c r="M9" s="36" t="s">
        <v>10</v>
      </c>
      <c r="N9" s="36" t="s">
        <v>10</v>
      </c>
      <c r="O9" s="36" t="s">
        <v>10</v>
      </c>
      <c r="P9" s="36" t="s">
        <v>10</v>
      </c>
      <c r="Q9" s="36" t="s">
        <v>10</v>
      </c>
      <c r="R9" s="36" t="s">
        <v>10</v>
      </c>
      <c r="S9" s="36" t="s">
        <v>10</v>
      </c>
      <c r="T9" s="36" t="s">
        <v>11</v>
      </c>
      <c r="U9" s="36" t="s">
        <v>12</v>
      </c>
      <c r="V9" s="36" t="s">
        <v>13</v>
      </c>
      <c r="W9" s="36" t="s">
        <v>14</v>
      </c>
      <c r="X9" s="36" t="s">
        <v>15</v>
      </c>
      <c r="Y9" s="36" t="s">
        <v>16</v>
      </c>
      <c r="Z9" s="35" t="s">
        <v>6</v>
      </c>
      <c r="AA9" s="35" t="s">
        <v>204</v>
      </c>
      <c r="AB9" s="35" t="s">
        <v>2</v>
      </c>
      <c r="AC9" s="35" t="s">
        <v>3</v>
      </c>
      <c r="AD9" s="35" t="s">
        <v>4</v>
      </c>
      <c r="AE9" s="35" t="s">
        <v>5</v>
      </c>
      <c r="AF9" s="35" t="s">
        <v>1</v>
      </c>
      <c r="AG9" s="35" t="s">
        <v>2</v>
      </c>
      <c r="AH9" s="35" t="s">
        <v>3</v>
      </c>
      <c r="AI9" s="35" t="s">
        <v>4</v>
      </c>
      <c r="AJ9" s="35" t="s">
        <v>5</v>
      </c>
      <c r="AK9" s="35" t="s">
        <v>1</v>
      </c>
      <c r="AL9" s="35" t="s">
        <v>2</v>
      </c>
      <c r="AM9" s="35" t="s">
        <v>3</v>
      </c>
      <c r="AN9" s="35" t="s">
        <v>4</v>
      </c>
      <c r="AO9" s="35" t="s">
        <v>5</v>
      </c>
      <c r="AP9" s="35" t="s">
        <v>1</v>
      </c>
      <c r="AQ9" s="35" t="s">
        <v>2</v>
      </c>
      <c r="AR9" s="35" t="s">
        <v>3</v>
      </c>
      <c r="AS9" s="35" t="s">
        <v>4</v>
      </c>
      <c r="AT9" s="35" t="s">
        <v>5</v>
      </c>
      <c r="AU9" s="35" t="s">
        <v>1</v>
      </c>
      <c r="AV9" s="35" t="s">
        <v>2</v>
      </c>
      <c r="AW9" s="35" t="s">
        <v>3</v>
      </c>
      <c r="AX9" s="35" t="s">
        <v>4</v>
      </c>
      <c r="AY9" s="35" t="s">
        <v>5</v>
      </c>
      <c r="AZ9" s="35" t="s">
        <v>6</v>
      </c>
      <c r="BA9" s="35" t="s">
        <v>205</v>
      </c>
      <c r="BB9" s="35" t="s">
        <v>186</v>
      </c>
    </row>
    <row r="10" spans="1:54" ht="24" customHeight="1" x14ac:dyDescent="0.3">
      <c r="A10" s="35"/>
      <c r="B10" s="36" t="s">
        <v>7</v>
      </c>
      <c r="C10" s="36" t="s">
        <v>8</v>
      </c>
      <c r="D10" s="36" t="s">
        <v>9</v>
      </c>
      <c r="E10" s="36" t="s">
        <v>10</v>
      </c>
      <c r="F10" s="36" t="s">
        <v>10</v>
      </c>
      <c r="G10" s="36" t="s">
        <v>10</v>
      </c>
      <c r="H10" s="36" t="s">
        <v>10</v>
      </c>
      <c r="I10" s="36" t="s">
        <v>10</v>
      </c>
      <c r="J10" s="36" t="s">
        <v>10</v>
      </c>
      <c r="K10" s="36" t="s">
        <v>10</v>
      </c>
      <c r="L10" s="36" t="s">
        <v>10</v>
      </c>
      <c r="M10" s="36" t="s">
        <v>10</v>
      </c>
      <c r="N10" s="36" t="s">
        <v>10</v>
      </c>
      <c r="O10" s="36" t="s">
        <v>10</v>
      </c>
      <c r="P10" s="36" t="s">
        <v>10</v>
      </c>
      <c r="Q10" s="36" t="s">
        <v>10</v>
      </c>
      <c r="R10" s="36" t="s">
        <v>10</v>
      </c>
      <c r="S10" s="36" t="s">
        <v>10</v>
      </c>
      <c r="T10" s="36" t="s">
        <v>11</v>
      </c>
      <c r="U10" s="36" t="s">
        <v>12</v>
      </c>
      <c r="V10" s="36" t="s">
        <v>13</v>
      </c>
      <c r="W10" s="36" t="s">
        <v>14</v>
      </c>
      <c r="X10" s="36" t="s">
        <v>15</v>
      </c>
      <c r="Y10" s="36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ht="14.4" hidden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.75" customHeight="1" x14ac:dyDescent="0.3">
      <c r="A12" s="5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17</v>
      </c>
      <c r="AA12" s="7">
        <v>68440282.670000002</v>
      </c>
      <c r="AB12" s="7">
        <v>278300</v>
      </c>
      <c r="AC12" s="7">
        <v>12136134</v>
      </c>
      <c r="AD12" s="7">
        <v>194777.41</v>
      </c>
      <c r="AE12" s="7">
        <v>429401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>
        <v>25698157.41</v>
      </c>
      <c r="AQ12" s="7">
        <v>281400</v>
      </c>
      <c r="AR12" s="7">
        <v>1854120</v>
      </c>
      <c r="AS12" s="7">
        <v>119037.41</v>
      </c>
      <c r="AT12" s="7">
        <v>445706.75</v>
      </c>
      <c r="AU12" s="7">
        <v>26647407.41</v>
      </c>
      <c r="AV12" s="7">
        <v>291500</v>
      </c>
      <c r="AW12" s="7">
        <v>1854120</v>
      </c>
      <c r="AX12" s="7">
        <v>119887.41</v>
      </c>
      <c r="AY12" s="7">
        <v>462659</v>
      </c>
      <c r="AZ12" s="5" t="s">
        <v>17</v>
      </c>
      <c r="BA12" s="7">
        <v>66282746.640000001</v>
      </c>
      <c r="BB12" s="7">
        <f>BA12/AA12*100</f>
        <v>96.847564116000157</v>
      </c>
    </row>
    <row r="13" spans="1:54" ht="31.65" customHeight="1" x14ac:dyDescent="0.3">
      <c r="A13" s="27" t="s">
        <v>19</v>
      </c>
      <c r="B13" s="28" t="s">
        <v>18</v>
      </c>
      <c r="C13" s="28" t="s">
        <v>20</v>
      </c>
      <c r="D13" s="28" t="s">
        <v>21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9"/>
      <c r="W13" s="29"/>
      <c r="X13" s="29"/>
      <c r="Y13" s="29"/>
      <c r="Z13" s="27" t="s">
        <v>19</v>
      </c>
      <c r="AA13" s="30">
        <v>14605612.779999999</v>
      </c>
      <c r="AB13" s="30"/>
      <c r="AC13" s="30">
        <v>3500</v>
      </c>
      <c r="AD13" s="30"/>
      <c r="AE13" s="30">
        <v>1238639.78</v>
      </c>
      <c r="AF13" s="30">
        <v>839385</v>
      </c>
      <c r="AG13" s="30">
        <v>168000</v>
      </c>
      <c r="AH13" s="30">
        <v>20</v>
      </c>
      <c r="AI13" s="30"/>
      <c r="AJ13" s="30"/>
      <c r="AK13" s="30">
        <v>14605612.779999999</v>
      </c>
      <c r="AL13" s="7"/>
      <c r="AM13" s="7"/>
      <c r="AN13" s="7"/>
      <c r="AO13" s="7"/>
      <c r="AP13" s="7">
        <v>7508016.75</v>
      </c>
      <c r="AQ13" s="7"/>
      <c r="AR13" s="7">
        <v>3520</v>
      </c>
      <c r="AS13" s="7"/>
      <c r="AT13" s="7">
        <v>445706.75</v>
      </c>
      <c r="AU13" s="7">
        <v>7793439</v>
      </c>
      <c r="AV13" s="7"/>
      <c r="AW13" s="7">
        <v>3520</v>
      </c>
      <c r="AX13" s="7"/>
      <c r="AY13" s="7">
        <v>462659</v>
      </c>
      <c r="AZ13" s="8" t="s">
        <v>19</v>
      </c>
      <c r="BA13" s="7">
        <f>BA14+BA19+BA22+BA33</f>
        <v>14443150.290000001</v>
      </c>
      <c r="BB13" s="7">
        <f t="shared" ref="BB13:BB79" si="0">BA13/AA13*100</f>
        <v>98.88767083964828</v>
      </c>
    </row>
    <row r="14" spans="1:54" ht="63.15" customHeight="1" x14ac:dyDescent="0.3">
      <c r="A14" s="27" t="s">
        <v>22</v>
      </c>
      <c r="B14" s="28" t="s">
        <v>18</v>
      </c>
      <c r="C14" s="28" t="s">
        <v>20</v>
      </c>
      <c r="D14" s="28" t="s">
        <v>23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  <c r="W14" s="29"/>
      <c r="X14" s="29"/>
      <c r="Y14" s="29"/>
      <c r="Z14" s="27" t="s">
        <v>22</v>
      </c>
      <c r="AA14" s="30">
        <v>1931112</v>
      </c>
      <c r="AB14" s="30"/>
      <c r="AC14" s="30"/>
      <c r="AD14" s="30"/>
      <c r="AE14" s="30"/>
      <c r="AF14" s="30">
        <v>241900</v>
      </c>
      <c r="AG14" s="30">
        <v>25000</v>
      </c>
      <c r="AH14" s="30"/>
      <c r="AI14" s="30"/>
      <c r="AJ14" s="30"/>
      <c r="AK14" s="30">
        <v>1931112</v>
      </c>
      <c r="AL14" s="7"/>
      <c r="AM14" s="7"/>
      <c r="AN14" s="7"/>
      <c r="AO14" s="7"/>
      <c r="AP14" s="7">
        <v>1299000</v>
      </c>
      <c r="AQ14" s="7"/>
      <c r="AR14" s="7"/>
      <c r="AS14" s="7"/>
      <c r="AT14" s="7"/>
      <c r="AU14" s="7">
        <v>1350960</v>
      </c>
      <c r="AV14" s="7"/>
      <c r="AW14" s="7"/>
      <c r="AX14" s="7"/>
      <c r="AY14" s="7"/>
      <c r="AZ14" s="8" t="s">
        <v>22</v>
      </c>
      <c r="BA14" s="7">
        <f>BA15+BA17</f>
        <v>1931111.2</v>
      </c>
      <c r="BB14" s="7">
        <f t="shared" si="0"/>
        <v>99.999958573091561</v>
      </c>
    </row>
    <row r="15" spans="1:54" ht="47.4" customHeight="1" x14ac:dyDescent="0.3">
      <c r="A15" s="17" t="s">
        <v>24</v>
      </c>
      <c r="B15" s="18" t="s">
        <v>18</v>
      </c>
      <c r="C15" s="18" t="s">
        <v>20</v>
      </c>
      <c r="D15" s="18" t="s">
        <v>23</v>
      </c>
      <c r="E15" s="18" t="s">
        <v>25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1"/>
      <c r="W15" s="21"/>
      <c r="X15" s="21"/>
      <c r="Y15" s="21"/>
      <c r="Z15" s="17" t="s">
        <v>24</v>
      </c>
      <c r="AA15" s="22">
        <v>1906112</v>
      </c>
      <c r="AB15" s="22"/>
      <c r="AC15" s="22"/>
      <c r="AD15" s="22"/>
      <c r="AE15" s="22"/>
      <c r="AF15" s="22">
        <v>216900</v>
      </c>
      <c r="AG15" s="22"/>
      <c r="AH15" s="22"/>
      <c r="AI15" s="22"/>
      <c r="AJ15" s="22"/>
      <c r="AK15" s="22">
        <v>1906112</v>
      </c>
      <c r="AL15" s="10"/>
      <c r="AM15" s="10"/>
      <c r="AN15" s="10"/>
      <c r="AO15" s="10"/>
      <c r="AP15" s="10">
        <v>1299000</v>
      </c>
      <c r="AQ15" s="10"/>
      <c r="AR15" s="10"/>
      <c r="AS15" s="10"/>
      <c r="AT15" s="10"/>
      <c r="AU15" s="10">
        <v>1350960</v>
      </c>
      <c r="AV15" s="10"/>
      <c r="AW15" s="10"/>
      <c r="AX15" s="10"/>
      <c r="AY15" s="10"/>
      <c r="AZ15" s="9" t="s">
        <v>24</v>
      </c>
      <c r="BA15" s="10">
        <f>BA16</f>
        <v>1906111.2</v>
      </c>
      <c r="BB15" s="7">
        <f t="shared" si="0"/>
        <v>99.999958029748512</v>
      </c>
    </row>
    <row r="16" spans="1:54" ht="173.85" customHeight="1" x14ac:dyDescent="0.3">
      <c r="A16" s="26" t="s">
        <v>26</v>
      </c>
      <c r="B16" s="20" t="s">
        <v>18</v>
      </c>
      <c r="C16" s="20" t="s">
        <v>20</v>
      </c>
      <c r="D16" s="20" t="s">
        <v>23</v>
      </c>
      <c r="E16" s="20" t="s">
        <v>25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 t="s">
        <v>27</v>
      </c>
      <c r="U16" s="20"/>
      <c r="V16" s="23"/>
      <c r="W16" s="23"/>
      <c r="X16" s="23"/>
      <c r="Y16" s="23"/>
      <c r="Z16" s="26" t="s">
        <v>26</v>
      </c>
      <c r="AA16" s="24">
        <v>1906112</v>
      </c>
      <c r="AB16" s="24"/>
      <c r="AC16" s="24"/>
      <c r="AD16" s="24"/>
      <c r="AE16" s="24"/>
      <c r="AF16" s="24">
        <v>216900</v>
      </c>
      <c r="AG16" s="24"/>
      <c r="AH16" s="24"/>
      <c r="AI16" s="24"/>
      <c r="AJ16" s="24"/>
      <c r="AK16" s="24">
        <v>1906112</v>
      </c>
      <c r="AL16" s="12"/>
      <c r="AM16" s="12"/>
      <c r="AN16" s="12"/>
      <c r="AO16" s="12"/>
      <c r="AP16" s="12">
        <v>1299000</v>
      </c>
      <c r="AQ16" s="12"/>
      <c r="AR16" s="12"/>
      <c r="AS16" s="12"/>
      <c r="AT16" s="12"/>
      <c r="AU16" s="12">
        <v>1350960</v>
      </c>
      <c r="AV16" s="12"/>
      <c r="AW16" s="12"/>
      <c r="AX16" s="12"/>
      <c r="AY16" s="12"/>
      <c r="AZ16" s="11" t="s">
        <v>26</v>
      </c>
      <c r="BA16" s="12">
        <v>1906111.2</v>
      </c>
      <c r="BB16" s="7">
        <f t="shared" si="0"/>
        <v>99.999958029748512</v>
      </c>
    </row>
    <row r="17" spans="1:54" ht="47.4" customHeight="1" x14ac:dyDescent="0.3">
      <c r="A17" s="17" t="s">
        <v>206</v>
      </c>
      <c r="B17" s="18" t="s">
        <v>18</v>
      </c>
      <c r="C17" s="18" t="s">
        <v>20</v>
      </c>
      <c r="D17" s="18" t="s">
        <v>23</v>
      </c>
      <c r="E17" s="18" t="s">
        <v>207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1"/>
      <c r="W17" s="21"/>
      <c r="X17" s="21"/>
      <c r="Y17" s="21"/>
      <c r="Z17" s="17" t="s">
        <v>206</v>
      </c>
      <c r="AA17" s="22">
        <v>25000</v>
      </c>
      <c r="AB17" s="22"/>
      <c r="AC17" s="22"/>
      <c r="AD17" s="22"/>
      <c r="AE17" s="22"/>
      <c r="AF17" s="22">
        <v>25000</v>
      </c>
      <c r="AG17" s="22">
        <v>25000</v>
      </c>
      <c r="AH17" s="22"/>
      <c r="AI17" s="22"/>
      <c r="AJ17" s="22"/>
      <c r="AK17" s="22">
        <v>25000</v>
      </c>
      <c r="AL17" s="12"/>
      <c r="AM17" s="12"/>
      <c r="AN17" s="12"/>
      <c r="AO17" s="12"/>
      <c r="AP17" s="12">
        <v>1299000</v>
      </c>
      <c r="AQ17" s="12"/>
      <c r="AR17" s="12"/>
      <c r="AS17" s="12"/>
      <c r="AT17" s="12"/>
      <c r="AU17" s="12">
        <v>1350960</v>
      </c>
      <c r="AV17" s="12"/>
      <c r="AW17" s="12"/>
      <c r="AX17" s="12"/>
      <c r="AY17" s="12"/>
      <c r="AZ17" s="13" t="s">
        <v>28</v>
      </c>
      <c r="BA17" s="12">
        <v>25000</v>
      </c>
      <c r="BB17" s="7">
        <f t="shared" si="0"/>
        <v>100</v>
      </c>
    </row>
    <row r="18" spans="1:54" ht="94.95" customHeight="1" x14ac:dyDescent="0.3">
      <c r="A18" s="26" t="s">
        <v>208</v>
      </c>
      <c r="B18" s="20" t="s">
        <v>18</v>
      </c>
      <c r="C18" s="20" t="s">
        <v>20</v>
      </c>
      <c r="D18" s="20" t="s">
        <v>23</v>
      </c>
      <c r="E18" s="20" t="s">
        <v>207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 t="s">
        <v>27</v>
      </c>
      <c r="U18" s="20"/>
      <c r="V18" s="23"/>
      <c r="W18" s="23"/>
      <c r="X18" s="23"/>
      <c r="Y18" s="23"/>
      <c r="Z18" s="26" t="s">
        <v>208</v>
      </c>
      <c r="AA18" s="24">
        <v>25000</v>
      </c>
      <c r="AB18" s="24"/>
      <c r="AC18" s="24"/>
      <c r="AD18" s="24"/>
      <c r="AE18" s="24"/>
      <c r="AF18" s="24">
        <v>25000</v>
      </c>
      <c r="AG18" s="24">
        <v>25000</v>
      </c>
      <c r="AH18" s="24"/>
      <c r="AI18" s="24"/>
      <c r="AJ18" s="24"/>
      <c r="AK18" s="24">
        <v>25000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8" t="s">
        <v>29</v>
      </c>
      <c r="BA18" s="31">
        <v>25000</v>
      </c>
      <c r="BB18" s="7">
        <f t="shared" si="0"/>
        <v>100</v>
      </c>
    </row>
    <row r="19" spans="1:54" ht="47.4" customHeight="1" x14ac:dyDescent="0.3">
      <c r="A19" s="27" t="s">
        <v>29</v>
      </c>
      <c r="B19" s="28" t="s">
        <v>18</v>
      </c>
      <c r="C19" s="28" t="s">
        <v>20</v>
      </c>
      <c r="D19" s="28" t="s">
        <v>30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9"/>
      <c r="W19" s="29"/>
      <c r="X19" s="29"/>
      <c r="Y19" s="29"/>
      <c r="Z19" s="27" t="s">
        <v>29</v>
      </c>
      <c r="AA19" s="30">
        <v>1000</v>
      </c>
      <c r="AB19" s="30"/>
      <c r="AC19" s="30"/>
      <c r="AD19" s="30"/>
      <c r="AE19" s="30"/>
      <c r="AF19" s="30"/>
      <c r="AG19" s="30"/>
      <c r="AH19" s="30"/>
      <c r="AI19" s="30"/>
      <c r="AJ19" s="30"/>
      <c r="AK19" s="30">
        <v>1000</v>
      </c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9" t="s">
        <v>31</v>
      </c>
      <c r="BA19" s="32">
        <f>BA20</f>
        <v>1000</v>
      </c>
      <c r="BB19" s="7">
        <f t="shared" si="0"/>
        <v>100</v>
      </c>
    </row>
    <row r="20" spans="1:54" ht="94.95" customHeight="1" x14ac:dyDescent="0.3">
      <c r="A20" s="17" t="s">
        <v>31</v>
      </c>
      <c r="B20" s="18" t="s">
        <v>18</v>
      </c>
      <c r="C20" s="18" t="s">
        <v>20</v>
      </c>
      <c r="D20" s="18" t="s">
        <v>30</v>
      </c>
      <c r="E20" s="18" t="s">
        <v>32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1"/>
      <c r="W20" s="21"/>
      <c r="X20" s="21"/>
      <c r="Y20" s="21"/>
      <c r="Z20" s="17" t="s">
        <v>31</v>
      </c>
      <c r="AA20" s="22">
        <v>1000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>
        <v>1000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3" t="s">
        <v>33</v>
      </c>
      <c r="BA20" s="12">
        <f>BA21</f>
        <v>1000</v>
      </c>
      <c r="BB20" s="7">
        <f t="shared" si="0"/>
        <v>100</v>
      </c>
    </row>
    <row r="21" spans="1:54" ht="63.15" customHeight="1" x14ac:dyDescent="0.3">
      <c r="A21" s="19" t="s">
        <v>33</v>
      </c>
      <c r="B21" s="20" t="s">
        <v>18</v>
      </c>
      <c r="C21" s="20" t="s">
        <v>20</v>
      </c>
      <c r="D21" s="20" t="s">
        <v>30</v>
      </c>
      <c r="E21" s="20" t="s">
        <v>32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 t="s">
        <v>34</v>
      </c>
      <c r="U21" s="20"/>
      <c r="V21" s="23"/>
      <c r="W21" s="23"/>
      <c r="X21" s="23"/>
      <c r="Y21" s="23"/>
      <c r="Z21" s="19" t="s">
        <v>33</v>
      </c>
      <c r="AA21" s="24">
        <v>1000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>
        <v>1000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3" t="s">
        <v>35</v>
      </c>
      <c r="BA21" s="12">
        <v>1000</v>
      </c>
      <c r="BB21" s="7">
        <f t="shared" si="0"/>
        <v>100</v>
      </c>
    </row>
    <row r="22" spans="1:54" ht="110.7" customHeight="1" x14ac:dyDescent="0.3">
      <c r="A22" s="27" t="s">
        <v>36</v>
      </c>
      <c r="B22" s="28" t="s">
        <v>18</v>
      </c>
      <c r="C22" s="28" t="s">
        <v>20</v>
      </c>
      <c r="D22" s="28" t="s">
        <v>37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9"/>
      <c r="W22" s="29"/>
      <c r="X22" s="29"/>
      <c r="Y22" s="29"/>
      <c r="Z22" s="27" t="s">
        <v>36</v>
      </c>
      <c r="AA22" s="30">
        <v>10927396</v>
      </c>
      <c r="AB22" s="30"/>
      <c r="AC22" s="30">
        <v>3500</v>
      </c>
      <c r="AD22" s="30"/>
      <c r="AE22" s="30"/>
      <c r="AF22" s="30">
        <v>567020</v>
      </c>
      <c r="AG22" s="30">
        <v>143000</v>
      </c>
      <c r="AH22" s="30">
        <v>20</v>
      </c>
      <c r="AI22" s="30"/>
      <c r="AJ22" s="30"/>
      <c r="AK22" s="30">
        <v>10927396</v>
      </c>
      <c r="AL22" s="7"/>
      <c r="AM22" s="7"/>
      <c r="AN22" s="7"/>
      <c r="AO22" s="7"/>
      <c r="AP22" s="7">
        <v>5446310</v>
      </c>
      <c r="AQ22" s="7"/>
      <c r="AR22" s="7">
        <v>3520</v>
      </c>
      <c r="AS22" s="7"/>
      <c r="AT22" s="7"/>
      <c r="AU22" s="7">
        <v>5652820</v>
      </c>
      <c r="AV22" s="7"/>
      <c r="AW22" s="7">
        <v>3520</v>
      </c>
      <c r="AX22" s="7"/>
      <c r="AY22" s="7"/>
      <c r="AZ22" s="8" t="s">
        <v>36</v>
      </c>
      <c r="BA22" s="7">
        <f>BA23+BA25+BA29+BA31</f>
        <v>10835182.510000002</v>
      </c>
      <c r="BB22" s="7">
        <f t="shared" si="0"/>
        <v>99.156125667999959</v>
      </c>
    </row>
    <row r="23" spans="1:54" ht="47.4" customHeight="1" x14ac:dyDescent="0.3">
      <c r="A23" s="17" t="s">
        <v>38</v>
      </c>
      <c r="B23" s="18" t="s">
        <v>18</v>
      </c>
      <c r="C23" s="18" t="s">
        <v>20</v>
      </c>
      <c r="D23" s="18" t="s">
        <v>37</v>
      </c>
      <c r="E23" s="18" t="s">
        <v>39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1"/>
      <c r="W23" s="21"/>
      <c r="X23" s="21"/>
      <c r="Y23" s="21"/>
      <c r="Z23" s="17" t="s">
        <v>38</v>
      </c>
      <c r="AA23" s="22">
        <v>7275032</v>
      </c>
      <c r="AB23" s="22"/>
      <c r="AC23" s="22"/>
      <c r="AD23" s="22"/>
      <c r="AE23" s="22"/>
      <c r="AF23" s="22">
        <v>640000</v>
      </c>
      <c r="AG23" s="22"/>
      <c r="AH23" s="22"/>
      <c r="AI23" s="22"/>
      <c r="AJ23" s="22"/>
      <c r="AK23" s="22">
        <v>7275032</v>
      </c>
      <c r="AL23" s="10"/>
      <c r="AM23" s="10"/>
      <c r="AN23" s="10"/>
      <c r="AO23" s="10"/>
      <c r="AP23" s="10">
        <v>4035000</v>
      </c>
      <c r="AQ23" s="10"/>
      <c r="AR23" s="10"/>
      <c r="AS23" s="10"/>
      <c r="AT23" s="10"/>
      <c r="AU23" s="10">
        <v>4196400</v>
      </c>
      <c r="AV23" s="10"/>
      <c r="AW23" s="10"/>
      <c r="AX23" s="10"/>
      <c r="AY23" s="10"/>
      <c r="AZ23" s="9" t="s">
        <v>38</v>
      </c>
      <c r="BA23" s="10">
        <f>BA24</f>
        <v>7274045.7800000003</v>
      </c>
      <c r="BB23" s="7">
        <f t="shared" si="0"/>
        <v>99.986443770968975</v>
      </c>
    </row>
    <row r="24" spans="1:54" ht="173.85" customHeight="1" x14ac:dyDescent="0.3">
      <c r="A24" s="26" t="s">
        <v>40</v>
      </c>
      <c r="B24" s="20" t="s">
        <v>18</v>
      </c>
      <c r="C24" s="20" t="s">
        <v>20</v>
      </c>
      <c r="D24" s="20" t="s">
        <v>37</v>
      </c>
      <c r="E24" s="20" t="s">
        <v>39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 t="s">
        <v>27</v>
      </c>
      <c r="U24" s="20"/>
      <c r="V24" s="23"/>
      <c r="W24" s="23"/>
      <c r="X24" s="23"/>
      <c r="Y24" s="23"/>
      <c r="Z24" s="26" t="s">
        <v>40</v>
      </c>
      <c r="AA24" s="24">
        <v>7275032</v>
      </c>
      <c r="AB24" s="24"/>
      <c r="AC24" s="24"/>
      <c r="AD24" s="24"/>
      <c r="AE24" s="24"/>
      <c r="AF24" s="24">
        <v>640000</v>
      </c>
      <c r="AG24" s="24"/>
      <c r="AH24" s="24"/>
      <c r="AI24" s="24"/>
      <c r="AJ24" s="24"/>
      <c r="AK24" s="24">
        <v>7275032</v>
      </c>
      <c r="AL24" s="12"/>
      <c r="AM24" s="12"/>
      <c r="AN24" s="12"/>
      <c r="AO24" s="12"/>
      <c r="AP24" s="12">
        <v>4035000</v>
      </c>
      <c r="AQ24" s="12"/>
      <c r="AR24" s="12"/>
      <c r="AS24" s="12"/>
      <c r="AT24" s="12"/>
      <c r="AU24" s="12">
        <v>4196400</v>
      </c>
      <c r="AV24" s="12"/>
      <c r="AW24" s="12"/>
      <c r="AX24" s="12"/>
      <c r="AY24" s="12"/>
      <c r="AZ24" s="11" t="s">
        <v>40</v>
      </c>
      <c r="BA24" s="12">
        <v>7274045.7800000003</v>
      </c>
      <c r="BB24" s="7">
        <f t="shared" si="0"/>
        <v>99.986443770968975</v>
      </c>
    </row>
    <row r="25" spans="1:54" ht="47.4" customHeight="1" x14ac:dyDescent="0.3">
      <c r="A25" s="17" t="s">
        <v>31</v>
      </c>
      <c r="B25" s="18" t="s">
        <v>18</v>
      </c>
      <c r="C25" s="18" t="s">
        <v>20</v>
      </c>
      <c r="D25" s="18" t="s">
        <v>37</v>
      </c>
      <c r="E25" s="18" t="s">
        <v>41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1"/>
      <c r="W25" s="21"/>
      <c r="X25" s="21"/>
      <c r="Y25" s="21"/>
      <c r="Z25" s="17" t="s">
        <v>31</v>
      </c>
      <c r="AA25" s="22">
        <v>3505844</v>
      </c>
      <c r="AB25" s="22"/>
      <c r="AC25" s="22"/>
      <c r="AD25" s="22"/>
      <c r="AE25" s="22"/>
      <c r="AF25" s="22">
        <v>-216000</v>
      </c>
      <c r="AG25" s="22"/>
      <c r="AH25" s="22"/>
      <c r="AI25" s="22"/>
      <c r="AJ25" s="22"/>
      <c r="AK25" s="22">
        <v>3505844</v>
      </c>
      <c r="AL25" s="12"/>
      <c r="AM25" s="12"/>
      <c r="AN25" s="12"/>
      <c r="AO25" s="12"/>
      <c r="AP25" s="12">
        <v>4035000</v>
      </c>
      <c r="AQ25" s="12"/>
      <c r="AR25" s="12"/>
      <c r="AS25" s="12"/>
      <c r="AT25" s="12"/>
      <c r="AU25" s="12">
        <v>4196400</v>
      </c>
      <c r="AV25" s="12"/>
      <c r="AW25" s="12"/>
      <c r="AX25" s="12"/>
      <c r="AY25" s="12"/>
      <c r="AZ25" s="13" t="s">
        <v>28</v>
      </c>
      <c r="BA25" s="12">
        <f>BA26+BA27+BA28</f>
        <v>3414616.7300000004</v>
      </c>
      <c r="BB25" s="7">
        <f t="shared" si="0"/>
        <v>97.397851416092678</v>
      </c>
    </row>
    <row r="26" spans="1:54" ht="47.4" customHeight="1" x14ac:dyDescent="0.3">
      <c r="A26" s="26" t="s">
        <v>42</v>
      </c>
      <c r="B26" s="20" t="s">
        <v>18</v>
      </c>
      <c r="C26" s="20" t="s">
        <v>20</v>
      </c>
      <c r="D26" s="20" t="s">
        <v>37</v>
      </c>
      <c r="E26" s="20" t="s">
        <v>41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 t="s">
        <v>27</v>
      </c>
      <c r="U26" s="20"/>
      <c r="V26" s="23"/>
      <c r="W26" s="23"/>
      <c r="X26" s="23"/>
      <c r="Y26" s="23"/>
      <c r="Z26" s="26" t="s">
        <v>42</v>
      </c>
      <c r="AA26" s="24">
        <v>1819844</v>
      </c>
      <c r="AB26" s="24"/>
      <c r="AC26" s="24"/>
      <c r="AD26" s="24"/>
      <c r="AE26" s="24"/>
      <c r="AF26" s="24">
        <v>-610000</v>
      </c>
      <c r="AG26" s="24"/>
      <c r="AH26" s="24"/>
      <c r="AI26" s="24"/>
      <c r="AJ26" s="24"/>
      <c r="AK26" s="24">
        <v>1819844</v>
      </c>
      <c r="AL26" s="10"/>
      <c r="AM26" s="10"/>
      <c r="AN26" s="10"/>
      <c r="AO26" s="10"/>
      <c r="AP26" s="10">
        <v>1407790</v>
      </c>
      <c r="AQ26" s="10"/>
      <c r="AR26" s="10"/>
      <c r="AS26" s="10"/>
      <c r="AT26" s="10"/>
      <c r="AU26" s="10">
        <v>1452900</v>
      </c>
      <c r="AV26" s="10"/>
      <c r="AW26" s="10"/>
      <c r="AX26" s="10"/>
      <c r="AY26" s="10"/>
      <c r="AZ26" s="9" t="s">
        <v>31</v>
      </c>
      <c r="BA26" s="10">
        <v>1815966.76</v>
      </c>
      <c r="BB26" s="7">
        <f t="shared" si="0"/>
        <v>99.786946573442563</v>
      </c>
    </row>
    <row r="27" spans="1:54" ht="173.85" customHeight="1" x14ac:dyDescent="0.3">
      <c r="A27" s="19" t="s">
        <v>33</v>
      </c>
      <c r="B27" s="20" t="s">
        <v>18</v>
      </c>
      <c r="C27" s="20" t="s">
        <v>20</v>
      </c>
      <c r="D27" s="20" t="s">
        <v>37</v>
      </c>
      <c r="E27" s="20" t="s">
        <v>41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 t="s">
        <v>34</v>
      </c>
      <c r="U27" s="20"/>
      <c r="V27" s="23"/>
      <c r="W27" s="23"/>
      <c r="X27" s="23"/>
      <c r="Y27" s="23"/>
      <c r="Z27" s="19" t="s">
        <v>33</v>
      </c>
      <c r="AA27" s="24">
        <v>1676000</v>
      </c>
      <c r="AB27" s="24"/>
      <c r="AC27" s="24"/>
      <c r="AD27" s="24"/>
      <c r="AE27" s="24"/>
      <c r="AF27" s="24">
        <v>400000</v>
      </c>
      <c r="AG27" s="24"/>
      <c r="AH27" s="24"/>
      <c r="AI27" s="24"/>
      <c r="AJ27" s="24"/>
      <c r="AK27" s="24">
        <v>1676000</v>
      </c>
      <c r="AL27" s="12"/>
      <c r="AM27" s="12"/>
      <c r="AN27" s="12"/>
      <c r="AO27" s="12"/>
      <c r="AP27" s="12">
        <v>516020</v>
      </c>
      <c r="AQ27" s="12"/>
      <c r="AR27" s="12"/>
      <c r="AS27" s="12"/>
      <c r="AT27" s="12"/>
      <c r="AU27" s="12">
        <v>536540</v>
      </c>
      <c r="AV27" s="12"/>
      <c r="AW27" s="12"/>
      <c r="AX27" s="12"/>
      <c r="AY27" s="12"/>
      <c r="AZ27" s="11" t="s">
        <v>42</v>
      </c>
      <c r="BA27" s="12">
        <v>1598594.52</v>
      </c>
      <c r="BB27" s="7">
        <f t="shared" si="0"/>
        <v>95.38153460620525</v>
      </c>
    </row>
    <row r="28" spans="1:54" ht="47.4" customHeight="1" x14ac:dyDescent="0.3">
      <c r="A28" s="19" t="s">
        <v>43</v>
      </c>
      <c r="B28" s="20" t="s">
        <v>18</v>
      </c>
      <c r="C28" s="20" t="s">
        <v>20</v>
      </c>
      <c r="D28" s="20" t="s">
        <v>37</v>
      </c>
      <c r="E28" s="20" t="s">
        <v>41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 t="s">
        <v>44</v>
      </c>
      <c r="U28" s="20"/>
      <c r="V28" s="23"/>
      <c r="W28" s="23"/>
      <c r="X28" s="23"/>
      <c r="Y28" s="23"/>
      <c r="Z28" s="19" t="s">
        <v>43</v>
      </c>
      <c r="AA28" s="24">
        <v>10000</v>
      </c>
      <c r="AB28" s="24"/>
      <c r="AC28" s="24"/>
      <c r="AD28" s="24"/>
      <c r="AE28" s="24"/>
      <c r="AF28" s="24">
        <v>-6000</v>
      </c>
      <c r="AG28" s="24"/>
      <c r="AH28" s="24"/>
      <c r="AI28" s="24"/>
      <c r="AJ28" s="24"/>
      <c r="AK28" s="24">
        <v>10000</v>
      </c>
      <c r="AL28" s="12"/>
      <c r="AM28" s="12"/>
      <c r="AN28" s="12"/>
      <c r="AO28" s="12"/>
      <c r="AP28" s="12">
        <v>516020</v>
      </c>
      <c r="AQ28" s="12"/>
      <c r="AR28" s="12"/>
      <c r="AS28" s="12"/>
      <c r="AT28" s="12"/>
      <c r="AU28" s="12">
        <v>536540</v>
      </c>
      <c r="AV28" s="12"/>
      <c r="AW28" s="12"/>
      <c r="AX28" s="12"/>
      <c r="AY28" s="12"/>
      <c r="AZ28" s="13" t="s">
        <v>28</v>
      </c>
      <c r="BA28" s="12">
        <v>55.45</v>
      </c>
      <c r="BB28" s="7">
        <f t="shared" si="0"/>
        <v>0.55449999999999999</v>
      </c>
    </row>
    <row r="29" spans="1:54" ht="94.95" customHeight="1" x14ac:dyDescent="0.3">
      <c r="A29" s="17" t="s">
        <v>46</v>
      </c>
      <c r="B29" s="18" t="s">
        <v>18</v>
      </c>
      <c r="C29" s="18" t="s">
        <v>20</v>
      </c>
      <c r="D29" s="18" t="s">
        <v>37</v>
      </c>
      <c r="E29" s="18" t="s">
        <v>47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/>
      <c r="W29" s="21"/>
      <c r="X29" s="21"/>
      <c r="Y29" s="21"/>
      <c r="Z29" s="17" t="s">
        <v>46</v>
      </c>
      <c r="AA29" s="22">
        <v>3520</v>
      </c>
      <c r="AB29" s="22"/>
      <c r="AC29" s="22">
        <v>3500</v>
      </c>
      <c r="AD29" s="22"/>
      <c r="AE29" s="22"/>
      <c r="AF29" s="22">
        <v>20</v>
      </c>
      <c r="AG29" s="22"/>
      <c r="AH29" s="22">
        <v>20</v>
      </c>
      <c r="AI29" s="22"/>
      <c r="AJ29" s="22"/>
      <c r="AK29" s="22">
        <v>3520</v>
      </c>
      <c r="AL29" s="12"/>
      <c r="AM29" s="12"/>
      <c r="AN29" s="12"/>
      <c r="AO29" s="12"/>
      <c r="AP29" s="12">
        <v>885770</v>
      </c>
      <c r="AQ29" s="12"/>
      <c r="AR29" s="12"/>
      <c r="AS29" s="12"/>
      <c r="AT29" s="12"/>
      <c r="AU29" s="12">
        <v>910360</v>
      </c>
      <c r="AV29" s="12"/>
      <c r="AW29" s="12"/>
      <c r="AX29" s="12"/>
      <c r="AY29" s="12"/>
      <c r="AZ29" s="13" t="s">
        <v>33</v>
      </c>
      <c r="BA29" s="12">
        <f>BA30</f>
        <v>3520</v>
      </c>
      <c r="BB29" s="7">
        <f t="shared" si="0"/>
        <v>100</v>
      </c>
    </row>
    <row r="30" spans="1:54" ht="63.15" customHeight="1" x14ac:dyDescent="0.3">
      <c r="A30" s="26" t="s">
        <v>48</v>
      </c>
      <c r="B30" s="20" t="s">
        <v>18</v>
      </c>
      <c r="C30" s="20" t="s">
        <v>20</v>
      </c>
      <c r="D30" s="20" t="s">
        <v>37</v>
      </c>
      <c r="E30" s="20" t="s">
        <v>47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 t="s">
        <v>34</v>
      </c>
      <c r="U30" s="20"/>
      <c r="V30" s="23"/>
      <c r="W30" s="23"/>
      <c r="X30" s="23"/>
      <c r="Y30" s="23"/>
      <c r="Z30" s="26" t="s">
        <v>48</v>
      </c>
      <c r="AA30" s="24">
        <v>3520</v>
      </c>
      <c r="AB30" s="24"/>
      <c r="AC30" s="24">
        <v>3500</v>
      </c>
      <c r="AD30" s="24"/>
      <c r="AE30" s="24"/>
      <c r="AF30" s="24">
        <v>20</v>
      </c>
      <c r="AG30" s="24"/>
      <c r="AH30" s="24">
        <v>20</v>
      </c>
      <c r="AI30" s="24"/>
      <c r="AJ30" s="24"/>
      <c r="AK30" s="24">
        <v>3520</v>
      </c>
      <c r="AL30" s="12"/>
      <c r="AM30" s="12"/>
      <c r="AN30" s="12"/>
      <c r="AO30" s="12"/>
      <c r="AP30" s="12">
        <v>885770</v>
      </c>
      <c r="AQ30" s="12"/>
      <c r="AR30" s="12"/>
      <c r="AS30" s="12"/>
      <c r="AT30" s="12"/>
      <c r="AU30" s="12">
        <v>910360</v>
      </c>
      <c r="AV30" s="12"/>
      <c r="AW30" s="12"/>
      <c r="AX30" s="12"/>
      <c r="AY30" s="12"/>
      <c r="AZ30" s="13" t="s">
        <v>35</v>
      </c>
      <c r="BA30" s="12">
        <v>3520</v>
      </c>
      <c r="BB30" s="7">
        <f t="shared" si="0"/>
        <v>100</v>
      </c>
    </row>
    <row r="31" spans="1:54" ht="63.15" customHeight="1" x14ac:dyDescent="0.3">
      <c r="A31" s="17" t="s">
        <v>206</v>
      </c>
      <c r="B31" s="18" t="s">
        <v>18</v>
      </c>
      <c r="C31" s="18" t="s">
        <v>20</v>
      </c>
      <c r="D31" s="18" t="s">
        <v>37</v>
      </c>
      <c r="E31" s="18" t="s">
        <v>207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1"/>
      <c r="W31" s="21"/>
      <c r="X31" s="21"/>
      <c r="Y31" s="21"/>
      <c r="Z31" s="17" t="s">
        <v>206</v>
      </c>
      <c r="AA31" s="22">
        <v>143000</v>
      </c>
      <c r="AB31" s="22"/>
      <c r="AC31" s="22"/>
      <c r="AD31" s="22"/>
      <c r="AE31" s="22"/>
      <c r="AF31" s="22">
        <v>143000</v>
      </c>
      <c r="AG31" s="22">
        <v>143000</v>
      </c>
      <c r="AH31" s="22"/>
      <c r="AI31" s="22"/>
      <c r="AJ31" s="22"/>
      <c r="AK31" s="22">
        <v>143000</v>
      </c>
      <c r="AL31" s="12"/>
      <c r="AM31" s="12"/>
      <c r="AN31" s="12"/>
      <c r="AO31" s="12"/>
      <c r="AP31" s="12">
        <v>6000</v>
      </c>
      <c r="AQ31" s="12"/>
      <c r="AR31" s="12"/>
      <c r="AS31" s="12"/>
      <c r="AT31" s="12"/>
      <c r="AU31" s="12">
        <v>6000</v>
      </c>
      <c r="AV31" s="12"/>
      <c r="AW31" s="12"/>
      <c r="AX31" s="12"/>
      <c r="AY31" s="12"/>
      <c r="AZ31" s="13" t="s">
        <v>43</v>
      </c>
      <c r="BA31" s="12">
        <f>BA32</f>
        <v>143000</v>
      </c>
      <c r="BB31" s="7">
        <f t="shared" si="0"/>
        <v>100</v>
      </c>
    </row>
    <row r="32" spans="1:54" ht="31.65" customHeight="1" x14ac:dyDescent="0.3">
      <c r="A32" s="26" t="s">
        <v>208</v>
      </c>
      <c r="B32" s="20" t="s">
        <v>18</v>
      </c>
      <c r="C32" s="20" t="s">
        <v>20</v>
      </c>
      <c r="D32" s="20" t="s">
        <v>37</v>
      </c>
      <c r="E32" s="20" t="s">
        <v>207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 t="s">
        <v>27</v>
      </c>
      <c r="U32" s="20"/>
      <c r="V32" s="23"/>
      <c r="W32" s="23"/>
      <c r="X32" s="23"/>
      <c r="Y32" s="23"/>
      <c r="Z32" s="26" t="s">
        <v>208</v>
      </c>
      <c r="AA32" s="24">
        <v>143000</v>
      </c>
      <c r="AB32" s="24"/>
      <c r="AC32" s="24"/>
      <c r="AD32" s="24"/>
      <c r="AE32" s="24"/>
      <c r="AF32" s="24">
        <v>143000</v>
      </c>
      <c r="AG32" s="24">
        <v>143000</v>
      </c>
      <c r="AH32" s="24"/>
      <c r="AI32" s="24"/>
      <c r="AJ32" s="24"/>
      <c r="AK32" s="24">
        <v>143000</v>
      </c>
      <c r="AL32" s="12"/>
      <c r="AM32" s="12"/>
      <c r="AN32" s="12"/>
      <c r="AO32" s="12"/>
      <c r="AP32" s="12">
        <v>6000</v>
      </c>
      <c r="AQ32" s="12"/>
      <c r="AR32" s="12"/>
      <c r="AS32" s="12"/>
      <c r="AT32" s="12"/>
      <c r="AU32" s="12">
        <v>6000</v>
      </c>
      <c r="AV32" s="12"/>
      <c r="AW32" s="12"/>
      <c r="AX32" s="12"/>
      <c r="AY32" s="12"/>
      <c r="AZ32" s="13" t="s">
        <v>45</v>
      </c>
      <c r="BA32" s="12">
        <v>143000</v>
      </c>
      <c r="BB32" s="7">
        <f t="shared" si="0"/>
        <v>100</v>
      </c>
    </row>
    <row r="33" spans="1:54" ht="126.6" customHeight="1" x14ac:dyDescent="0.3">
      <c r="A33" s="27" t="s">
        <v>49</v>
      </c>
      <c r="B33" s="28" t="s">
        <v>18</v>
      </c>
      <c r="C33" s="28" t="s">
        <v>20</v>
      </c>
      <c r="D33" s="28" t="s">
        <v>50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9"/>
      <c r="W33" s="29"/>
      <c r="X33" s="29"/>
      <c r="Y33" s="29"/>
      <c r="Z33" s="27" t="s">
        <v>49</v>
      </c>
      <c r="AA33" s="30">
        <v>1746104.78</v>
      </c>
      <c r="AB33" s="30"/>
      <c r="AC33" s="30"/>
      <c r="AD33" s="30"/>
      <c r="AE33" s="30">
        <v>1238639.78</v>
      </c>
      <c r="AF33" s="30">
        <v>50465</v>
      </c>
      <c r="AG33" s="30"/>
      <c r="AH33" s="30"/>
      <c r="AI33" s="30"/>
      <c r="AJ33" s="30"/>
      <c r="AK33" s="30">
        <v>1746104.78</v>
      </c>
      <c r="AL33" s="10"/>
      <c r="AM33" s="10"/>
      <c r="AN33" s="10"/>
      <c r="AO33" s="10"/>
      <c r="AP33" s="10">
        <v>3520</v>
      </c>
      <c r="AQ33" s="10"/>
      <c r="AR33" s="10">
        <v>3520</v>
      </c>
      <c r="AS33" s="10"/>
      <c r="AT33" s="10"/>
      <c r="AU33" s="10">
        <v>3520</v>
      </c>
      <c r="AV33" s="10"/>
      <c r="AW33" s="10">
        <v>3520</v>
      </c>
      <c r="AX33" s="10"/>
      <c r="AY33" s="10"/>
      <c r="AZ33" s="9" t="s">
        <v>46</v>
      </c>
      <c r="BA33" s="32">
        <f>BA34+BA36+BA38+BA40+BA42+BA44+BA46+BA48+BA50</f>
        <v>1675856.5799999998</v>
      </c>
      <c r="BB33" s="7">
        <f t="shared" si="0"/>
        <v>95.976862281998905</v>
      </c>
    </row>
    <row r="34" spans="1:54" ht="173.85" customHeight="1" x14ac:dyDescent="0.3">
      <c r="A34" s="17" t="s">
        <v>51</v>
      </c>
      <c r="B34" s="18" t="s">
        <v>18</v>
      </c>
      <c r="C34" s="18" t="s">
        <v>20</v>
      </c>
      <c r="D34" s="18" t="s">
        <v>50</v>
      </c>
      <c r="E34" s="18" t="s">
        <v>52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21"/>
      <c r="W34" s="21"/>
      <c r="X34" s="21"/>
      <c r="Y34" s="21"/>
      <c r="Z34" s="17" t="s">
        <v>51</v>
      </c>
      <c r="AA34" s="22">
        <v>28000</v>
      </c>
      <c r="AB34" s="22"/>
      <c r="AC34" s="22"/>
      <c r="AD34" s="22"/>
      <c r="AE34" s="22"/>
      <c r="AF34" s="22">
        <v>-32000</v>
      </c>
      <c r="AG34" s="22"/>
      <c r="AH34" s="22"/>
      <c r="AI34" s="22"/>
      <c r="AJ34" s="22"/>
      <c r="AK34" s="22">
        <v>28000</v>
      </c>
      <c r="AL34" s="12"/>
      <c r="AM34" s="12"/>
      <c r="AN34" s="12"/>
      <c r="AO34" s="12"/>
      <c r="AP34" s="12">
        <v>3520</v>
      </c>
      <c r="AQ34" s="12"/>
      <c r="AR34" s="12">
        <v>3520</v>
      </c>
      <c r="AS34" s="12"/>
      <c r="AT34" s="12"/>
      <c r="AU34" s="12">
        <v>3520</v>
      </c>
      <c r="AV34" s="12"/>
      <c r="AW34" s="12">
        <v>3520</v>
      </c>
      <c r="AX34" s="12"/>
      <c r="AY34" s="12"/>
      <c r="AZ34" s="11" t="s">
        <v>48</v>
      </c>
      <c r="BA34" s="12">
        <f>BA35</f>
        <v>27436</v>
      </c>
      <c r="BB34" s="7">
        <f t="shared" si="0"/>
        <v>97.98571428571428</v>
      </c>
    </row>
    <row r="35" spans="1:54" ht="63.15" customHeight="1" x14ac:dyDescent="0.3">
      <c r="A35" s="19" t="s">
        <v>53</v>
      </c>
      <c r="B35" s="20" t="s">
        <v>18</v>
      </c>
      <c r="C35" s="20" t="s">
        <v>20</v>
      </c>
      <c r="D35" s="20" t="s">
        <v>50</v>
      </c>
      <c r="E35" s="20" t="s">
        <v>52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 t="s">
        <v>34</v>
      </c>
      <c r="U35" s="20"/>
      <c r="V35" s="23"/>
      <c r="W35" s="23"/>
      <c r="X35" s="23"/>
      <c r="Y35" s="23"/>
      <c r="Z35" s="19" t="s">
        <v>53</v>
      </c>
      <c r="AA35" s="24">
        <v>28000</v>
      </c>
      <c r="AB35" s="24"/>
      <c r="AC35" s="24"/>
      <c r="AD35" s="24"/>
      <c r="AE35" s="24"/>
      <c r="AF35" s="24">
        <v>-32000</v>
      </c>
      <c r="AG35" s="24"/>
      <c r="AH35" s="24"/>
      <c r="AI35" s="24"/>
      <c r="AJ35" s="24"/>
      <c r="AK35" s="24">
        <v>28000</v>
      </c>
      <c r="AL35" s="12"/>
      <c r="AM35" s="12"/>
      <c r="AN35" s="12"/>
      <c r="AO35" s="12"/>
      <c r="AP35" s="12">
        <v>3520</v>
      </c>
      <c r="AQ35" s="12"/>
      <c r="AR35" s="12">
        <v>3520</v>
      </c>
      <c r="AS35" s="12"/>
      <c r="AT35" s="12"/>
      <c r="AU35" s="12">
        <v>3520</v>
      </c>
      <c r="AV35" s="12"/>
      <c r="AW35" s="12">
        <v>3520</v>
      </c>
      <c r="AX35" s="12"/>
      <c r="AY35" s="12"/>
      <c r="AZ35" s="13" t="s">
        <v>35</v>
      </c>
      <c r="BA35" s="12">
        <v>27436</v>
      </c>
      <c r="BB35" s="7">
        <f t="shared" si="0"/>
        <v>97.98571428571428</v>
      </c>
    </row>
    <row r="36" spans="1:54" ht="31.65" customHeight="1" x14ac:dyDescent="0.3">
      <c r="A36" s="17" t="s">
        <v>54</v>
      </c>
      <c r="B36" s="18" t="s">
        <v>18</v>
      </c>
      <c r="C36" s="18" t="s">
        <v>20</v>
      </c>
      <c r="D36" s="18" t="s">
        <v>50</v>
      </c>
      <c r="E36" s="18" t="s">
        <v>55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21"/>
      <c r="W36" s="21"/>
      <c r="X36" s="21"/>
      <c r="Y36" s="21"/>
      <c r="Z36" s="17" t="s">
        <v>54</v>
      </c>
      <c r="AA36" s="22">
        <v>144000</v>
      </c>
      <c r="AB36" s="22"/>
      <c r="AC36" s="22"/>
      <c r="AD36" s="22"/>
      <c r="AE36" s="22"/>
      <c r="AF36" s="22">
        <v>-36000</v>
      </c>
      <c r="AG36" s="22"/>
      <c r="AH36" s="22"/>
      <c r="AI36" s="22"/>
      <c r="AJ36" s="22"/>
      <c r="AK36" s="22">
        <v>144000</v>
      </c>
      <c r="AL36" s="7"/>
      <c r="AM36" s="7"/>
      <c r="AN36" s="7"/>
      <c r="AO36" s="7"/>
      <c r="AP36" s="7">
        <v>752706.75</v>
      </c>
      <c r="AQ36" s="7"/>
      <c r="AR36" s="7"/>
      <c r="AS36" s="7"/>
      <c r="AT36" s="7">
        <v>445706.75</v>
      </c>
      <c r="AU36" s="7">
        <v>779659</v>
      </c>
      <c r="AV36" s="7"/>
      <c r="AW36" s="7"/>
      <c r="AX36" s="7"/>
      <c r="AY36" s="7">
        <v>462659</v>
      </c>
      <c r="AZ36" s="8" t="s">
        <v>49</v>
      </c>
      <c r="BA36" s="31">
        <f>BA37</f>
        <v>144000</v>
      </c>
      <c r="BB36" s="7">
        <f t="shared" si="0"/>
        <v>100</v>
      </c>
    </row>
    <row r="37" spans="1:54" ht="79.2" customHeight="1" x14ac:dyDescent="0.3">
      <c r="A37" s="19" t="s">
        <v>56</v>
      </c>
      <c r="B37" s="20" t="s">
        <v>18</v>
      </c>
      <c r="C37" s="20" t="s">
        <v>20</v>
      </c>
      <c r="D37" s="20" t="s">
        <v>50</v>
      </c>
      <c r="E37" s="20" t="s">
        <v>55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 t="s">
        <v>34</v>
      </c>
      <c r="U37" s="20"/>
      <c r="V37" s="23"/>
      <c r="W37" s="23"/>
      <c r="X37" s="23"/>
      <c r="Y37" s="23"/>
      <c r="Z37" s="19" t="s">
        <v>56</v>
      </c>
      <c r="AA37" s="24">
        <v>144000</v>
      </c>
      <c r="AB37" s="24"/>
      <c r="AC37" s="24"/>
      <c r="AD37" s="24"/>
      <c r="AE37" s="24"/>
      <c r="AF37" s="24">
        <v>-36000</v>
      </c>
      <c r="AG37" s="24"/>
      <c r="AH37" s="24"/>
      <c r="AI37" s="24"/>
      <c r="AJ37" s="24"/>
      <c r="AK37" s="24">
        <v>144000</v>
      </c>
      <c r="AL37" s="10"/>
      <c r="AM37" s="10"/>
      <c r="AN37" s="10"/>
      <c r="AO37" s="10"/>
      <c r="AP37" s="10">
        <v>20000</v>
      </c>
      <c r="AQ37" s="10"/>
      <c r="AR37" s="10"/>
      <c r="AS37" s="10"/>
      <c r="AT37" s="10"/>
      <c r="AU37" s="10">
        <v>30000</v>
      </c>
      <c r="AV37" s="10"/>
      <c r="AW37" s="10"/>
      <c r="AX37" s="10"/>
      <c r="AY37" s="10"/>
      <c r="AZ37" s="9" t="s">
        <v>51</v>
      </c>
      <c r="BA37" s="10">
        <v>144000</v>
      </c>
      <c r="BB37" s="7">
        <f t="shared" si="0"/>
        <v>100</v>
      </c>
    </row>
    <row r="38" spans="1:54" ht="126.6" customHeight="1" x14ac:dyDescent="0.3">
      <c r="A38" s="17" t="s">
        <v>57</v>
      </c>
      <c r="B38" s="18" t="s">
        <v>18</v>
      </c>
      <c r="C38" s="18" t="s">
        <v>20</v>
      </c>
      <c r="D38" s="18" t="s">
        <v>50</v>
      </c>
      <c r="E38" s="18" t="s">
        <v>58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1"/>
      <c r="W38" s="21"/>
      <c r="X38" s="21"/>
      <c r="Y38" s="21"/>
      <c r="Z38" s="17" t="s">
        <v>57</v>
      </c>
      <c r="AA38" s="22">
        <v>320000</v>
      </c>
      <c r="AB38" s="22"/>
      <c r="AC38" s="22"/>
      <c r="AD38" s="22"/>
      <c r="AE38" s="22"/>
      <c r="AF38" s="22">
        <v>120000</v>
      </c>
      <c r="AG38" s="22"/>
      <c r="AH38" s="22"/>
      <c r="AI38" s="22"/>
      <c r="AJ38" s="22"/>
      <c r="AK38" s="22">
        <v>320000</v>
      </c>
      <c r="AL38" s="12"/>
      <c r="AM38" s="12"/>
      <c r="AN38" s="12"/>
      <c r="AO38" s="12"/>
      <c r="AP38" s="12">
        <v>20000</v>
      </c>
      <c r="AQ38" s="12"/>
      <c r="AR38" s="12"/>
      <c r="AS38" s="12"/>
      <c r="AT38" s="12"/>
      <c r="AU38" s="12">
        <v>30000</v>
      </c>
      <c r="AV38" s="12"/>
      <c r="AW38" s="12"/>
      <c r="AX38" s="12"/>
      <c r="AY38" s="12"/>
      <c r="AZ38" s="13" t="s">
        <v>53</v>
      </c>
      <c r="BA38" s="12">
        <f>BA39</f>
        <v>250316</v>
      </c>
      <c r="BB38" s="7">
        <f t="shared" si="0"/>
        <v>78.22375000000001</v>
      </c>
    </row>
    <row r="39" spans="1:54" ht="63.15" customHeight="1" x14ac:dyDescent="0.3">
      <c r="A39" s="19" t="s">
        <v>59</v>
      </c>
      <c r="B39" s="20" t="s">
        <v>18</v>
      </c>
      <c r="C39" s="20" t="s">
        <v>20</v>
      </c>
      <c r="D39" s="20" t="s">
        <v>50</v>
      </c>
      <c r="E39" s="20" t="s">
        <v>58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 t="s">
        <v>34</v>
      </c>
      <c r="U39" s="20"/>
      <c r="V39" s="23"/>
      <c r="W39" s="23"/>
      <c r="X39" s="23"/>
      <c r="Y39" s="23"/>
      <c r="Z39" s="19" t="s">
        <v>59</v>
      </c>
      <c r="AA39" s="24">
        <v>320000</v>
      </c>
      <c r="AB39" s="24"/>
      <c r="AC39" s="24"/>
      <c r="AD39" s="24"/>
      <c r="AE39" s="24"/>
      <c r="AF39" s="24">
        <v>120000</v>
      </c>
      <c r="AG39" s="24"/>
      <c r="AH39" s="24"/>
      <c r="AI39" s="24"/>
      <c r="AJ39" s="24"/>
      <c r="AK39" s="24">
        <v>320000</v>
      </c>
      <c r="AL39" s="12"/>
      <c r="AM39" s="12"/>
      <c r="AN39" s="12"/>
      <c r="AO39" s="12"/>
      <c r="AP39" s="12">
        <v>20000</v>
      </c>
      <c r="AQ39" s="12"/>
      <c r="AR39" s="12"/>
      <c r="AS39" s="12"/>
      <c r="AT39" s="12"/>
      <c r="AU39" s="12">
        <v>30000</v>
      </c>
      <c r="AV39" s="12"/>
      <c r="AW39" s="12"/>
      <c r="AX39" s="12"/>
      <c r="AY39" s="12"/>
      <c r="AZ39" s="13" t="s">
        <v>35</v>
      </c>
      <c r="BA39" s="12">
        <v>250316</v>
      </c>
      <c r="BB39" s="7">
        <f t="shared" si="0"/>
        <v>78.22375000000001</v>
      </c>
    </row>
    <row r="40" spans="1:54" ht="94.95" customHeight="1" x14ac:dyDescent="0.3">
      <c r="A40" s="17" t="s">
        <v>60</v>
      </c>
      <c r="B40" s="18" t="s">
        <v>18</v>
      </c>
      <c r="C40" s="18" t="s">
        <v>20</v>
      </c>
      <c r="D40" s="18" t="s">
        <v>50</v>
      </c>
      <c r="E40" s="18" t="s">
        <v>61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1"/>
      <c r="W40" s="21"/>
      <c r="X40" s="21"/>
      <c r="Y40" s="21"/>
      <c r="Z40" s="17" t="s">
        <v>60</v>
      </c>
      <c r="AA40" s="22">
        <v>122566.76</v>
      </c>
      <c r="AB40" s="22"/>
      <c r="AC40" s="22"/>
      <c r="AD40" s="22"/>
      <c r="AE40" s="22">
        <v>122566.76</v>
      </c>
      <c r="AF40" s="22"/>
      <c r="AG40" s="22"/>
      <c r="AH40" s="22"/>
      <c r="AI40" s="22"/>
      <c r="AJ40" s="22"/>
      <c r="AK40" s="22">
        <v>122566.76</v>
      </c>
      <c r="AL40" s="10"/>
      <c r="AM40" s="10"/>
      <c r="AN40" s="10"/>
      <c r="AO40" s="10"/>
      <c r="AP40" s="10">
        <v>84000</v>
      </c>
      <c r="AQ40" s="10"/>
      <c r="AR40" s="10"/>
      <c r="AS40" s="10"/>
      <c r="AT40" s="10"/>
      <c r="AU40" s="10">
        <v>84000</v>
      </c>
      <c r="AV40" s="10"/>
      <c r="AW40" s="10"/>
      <c r="AX40" s="10"/>
      <c r="AY40" s="10"/>
      <c r="AZ40" s="9" t="s">
        <v>54</v>
      </c>
      <c r="BA40" s="10">
        <f>BA41</f>
        <v>122566.76</v>
      </c>
      <c r="BB40" s="7">
        <f t="shared" si="0"/>
        <v>100</v>
      </c>
    </row>
    <row r="41" spans="1:54" ht="142.35" customHeight="1" x14ac:dyDescent="0.3">
      <c r="A41" s="19" t="s">
        <v>62</v>
      </c>
      <c r="B41" s="20" t="s">
        <v>18</v>
      </c>
      <c r="C41" s="20" t="s">
        <v>20</v>
      </c>
      <c r="D41" s="20" t="s">
        <v>50</v>
      </c>
      <c r="E41" s="20" t="s">
        <v>61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 t="s">
        <v>63</v>
      </c>
      <c r="U41" s="20"/>
      <c r="V41" s="23"/>
      <c r="W41" s="23"/>
      <c r="X41" s="23"/>
      <c r="Y41" s="23"/>
      <c r="Z41" s="19" t="s">
        <v>62</v>
      </c>
      <c r="AA41" s="24">
        <v>122566.76</v>
      </c>
      <c r="AB41" s="24"/>
      <c r="AC41" s="24"/>
      <c r="AD41" s="24"/>
      <c r="AE41" s="24">
        <v>122566.76</v>
      </c>
      <c r="AF41" s="24"/>
      <c r="AG41" s="24"/>
      <c r="AH41" s="24"/>
      <c r="AI41" s="24"/>
      <c r="AJ41" s="24"/>
      <c r="AK41" s="24">
        <v>122566.76</v>
      </c>
      <c r="AL41" s="12"/>
      <c r="AM41" s="12"/>
      <c r="AN41" s="12"/>
      <c r="AO41" s="12"/>
      <c r="AP41" s="12">
        <v>84000</v>
      </c>
      <c r="AQ41" s="12"/>
      <c r="AR41" s="12"/>
      <c r="AS41" s="12"/>
      <c r="AT41" s="12"/>
      <c r="AU41" s="12">
        <v>84000</v>
      </c>
      <c r="AV41" s="12"/>
      <c r="AW41" s="12"/>
      <c r="AX41" s="12"/>
      <c r="AY41" s="12"/>
      <c r="AZ41" s="13" t="s">
        <v>56</v>
      </c>
      <c r="BA41" s="12">
        <v>122566.76</v>
      </c>
      <c r="BB41" s="7">
        <f t="shared" si="0"/>
        <v>100</v>
      </c>
    </row>
    <row r="42" spans="1:54" ht="63.15" customHeight="1" x14ac:dyDescent="0.3">
      <c r="A42" s="17" t="s">
        <v>65</v>
      </c>
      <c r="B42" s="18" t="s">
        <v>18</v>
      </c>
      <c r="C42" s="18" t="s">
        <v>20</v>
      </c>
      <c r="D42" s="18" t="s">
        <v>50</v>
      </c>
      <c r="E42" s="18" t="s">
        <v>66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1"/>
      <c r="W42" s="21"/>
      <c r="X42" s="21"/>
      <c r="Y42" s="21"/>
      <c r="Z42" s="17" t="s">
        <v>65</v>
      </c>
      <c r="AA42" s="22">
        <v>551816.03</v>
      </c>
      <c r="AB42" s="22"/>
      <c r="AC42" s="22"/>
      <c r="AD42" s="22"/>
      <c r="AE42" s="22">
        <v>551816.03</v>
      </c>
      <c r="AF42" s="22"/>
      <c r="AG42" s="22"/>
      <c r="AH42" s="22"/>
      <c r="AI42" s="22"/>
      <c r="AJ42" s="22"/>
      <c r="AK42" s="22">
        <v>551816.03</v>
      </c>
      <c r="AL42" s="12"/>
      <c r="AM42" s="12"/>
      <c r="AN42" s="12"/>
      <c r="AO42" s="12"/>
      <c r="AP42" s="12">
        <v>84000</v>
      </c>
      <c r="AQ42" s="12"/>
      <c r="AR42" s="12"/>
      <c r="AS42" s="12"/>
      <c r="AT42" s="12"/>
      <c r="AU42" s="12">
        <v>84000</v>
      </c>
      <c r="AV42" s="12"/>
      <c r="AW42" s="12"/>
      <c r="AX42" s="12"/>
      <c r="AY42" s="12"/>
      <c r="AZ42" s="13" t="s">
        <v>35</v>
      </c>
      <c r="BA42" s="12">
        <f>BA43</f>
        <v>551816.03</v>
      </c>
      <c r="BB42" s="7">
        <f t="shared" si="0"/>
        <v>100</v>
      </c>
    </row>
    <row r="43" spans="1:54" ht="63.15" customHeight="1" x14ac:dyDescent="0.3">
      <c r="A43" s="19" t="s">
        <v>67</v>
      </c>
      <c r="B43" s="20" t="s">
        <v>18</v>
      </c>
      <c r="C43" s="20" t="s">
        <v>20</v>
      </c>
      <c r="D43" s="20" t="s">
        <v>50</v>
      </c>
      <c r="E43" s="20" t="s">
        <v>66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 t="s">
        <v>63</v>
      </c>
      <c r="U43" s="20"/>
      <c r="V43" s="23"/>
      <c r="W43" s="23"/>
      <c r="X43" s="23"/>
      <c r="Y43" s="23"/>
      <c r="Z43" s="19" t="s">
        <v>67</v>
      </c>
      <c r="AA43" s="24">
        <v>551816.03</v>
      </c>
      <c r="AB43" s="24"/>
      <c r="AC43" s="24"/>
      <c r="AD43" s="24"/>
      <c r="AE43" s="24">
        <v>551816.03</v>
      </c>
      <c r="AF43" s="24"/>
      <c r="AG43" s="24"/>
      <c r="AH43" s="24"/>
      <c r="AI43" s="24"/>
      <c r="AJ43" s="24"/>
      <c r="AK43" s="24">
        <v>551816.03</v>
      </c>
      <c r="AL43" s="10"/>
      <c r="AM43" s="10"/>
      <c r="AN43" s="10"/>
      <c r="AO43" s="10"/>
      <c r="AP43" s="10">
        <v>165000</v>
      </c>
      <c r="AQ43" s="10"/>
      <c r="AR43" s="10"/>
      <c r="AS43" s="10"/>
      <c r="AT43" s="10"/>
      <c r="AU43" s="10">
        <v>165000</v>
      </c>
      <c r="AV43" s="10"/>
      <c r="AW43" s="10"/>
      <c r="AX43" s="10"/>
      <c r="AY43" s="10"/>
      <c r="AZ43" s="9" t="s">
        <v>57</v>
      </c>
      <c r="BA43" s="10">
        <v>551816.03</v>
      </c>
      <c r="BB43" s="7">
        <f t="shared" si="0"/>
        <v>100</v>
      </c>
    </row>
    <row r="44" spans="1:54" ht="110.7" customHeight="1" x14ac:dyDescent="0.3">
      <c r="A44" s="17" t="s">
        <v>68</v>
      </c>
      <c r="B44" s="18" t="s">
        <v>18</v>
      </c>
      <c r="C44" s="18" t="s">
        <v>20</v>
      </c>
      <c r="D44" s="18" t="s">
        <v>50</v>
      </c>
      <c r="E44" s="18" t="s">
        <v>69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1"/>
      <c r="W44" s="21"/>
      <c r="X44" s="21"/>
      <c r="Y44" s="21"/>
      <c r="Z44" s="17" t="s">
        <v>68</v>
      </c>
      <c r="AA44" s="22">
        <v>397756.86</v>
      </c>
      <c r="AB44" s="22"/>
      <c r="AC44" s="22"/>
      <c r="AD44" s="22"/>
      <c r="AE44" s="22">
        <v>397756.86</v>
      </c>
      <c r="AF44" s="22"/>
      <c r="AG44" s="22"/>
      <c r="AH44" s="22"/>
      <c r="AI44" s="22"/>
      <c r="AJ44" s="22"/>
      <c r="AK44" s="22">
        <v>397756.86</v>
      </c>
      <c r="AL44" s="12"/>
      <c r="AM44" s="12"/>
      <c r="AN44" s="12"/>
      <c r="AO44" s="12"/>
      <c r="AP44" s="12">
        <v>165000</v>
      </c>
      <c r="AQ44" s="12"/>
      <c r="AR44" s="12"/>
      <c r="AS44" s="12"/>
      <c r="AT44" s="12"/>
      <c r="AU44" s="12">
        <v>165000</v>
      </c>
      <c r="AV44" s="12"/>
      <c r="AW44" s="12"/>
      <c r="AX44" s="12"/>
      <c r="AY44" s="12"/>
      <c r="AZ44" s="13" t="s">
        <v>59</v>
      </c>
      <c r="BA44" s="12">
        <f>BA45</f>
        <v>397756.86</v>
      </c>
      <c r="BB44" s="7">
        <f t="shared" si="0"/>
        <v>100</v>
      </c>
    </row>
    <row r="45" spans="1:54" ht="63.15" customHeight="1" x14ac:dyDescent="0.3">
      <c r="A45" s="19" t="s">
        <v>70</v>
      </c>
      <c r="B45" s="20" t="s">
        <v>18</v>
      </c>
      <c r="C45" s="20" t="s">
        <v>20</v>
      </c>
      <c r="D45" s="20" t="s">
        <v>50</v>
      </c>
      <c r="E45" s="20" t="s">
        <v>69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 t="s">
        <v>63</v>
      </c>
      <c r="U45" s="20"/>
      <c r="V45" s="23"/>
      <c r="W45" s="23"/>
      <c r="X45" s="23"/>
      <c r="Y45" s="23"/>
      <c r="Z45" s="19" t="s">
        <v>70</v>
      </c>
      <c r="AA45" s="24">
        <v>397756.86</v>
      </c>
      <c r="AB45" s="24"/>
      <c r="AC45" s="24"/>
      <c r="AD45" s="24"/>
      <c r="AE45" s="24">
        <v>397756.86</v>
      </c>
      <c r="AF45" s="24"/>
      <c r="AG45" s="24"/>
      <c r="AH45" s="24"/>
      <c r="AI45" s="24"/>
      <c r="AJ45" s="24"/>
      <c r="AK45" s="24">
        <v>397756.86</v>
      </c>
      <c r="AL45" s="12"/>
      <c r="AM45" s="12"/>
      <c r="AN45" s="12"/>
      <c r="AO45" s="12"/>
      <c r="AP45" s="12">
        <v>165000</v>
      </c>
      <c r="AQ45" s="12"/>
      <c r="AR45" s="12"/>
      <c r="AS45" s="12"/>
      <c r="AT45" s="12"/>
      <c r="AU45" s="12">
        <v>165000</v>
      </c>
      <c r="AV45" s="12"/>
      <c r="AW45" s="12"/>
      <c r="AX45" s="12"/>
      <c r="AY45" s="12"/>
      <c r="AZ45" s="13" t="s">
        <v>35</v>
      </c>
      <c r="BA45" s="12">
        <v>397756.86</v>
      </c>
      <c r="BB45" s="7">
        <f t="shared" si="0"/>
        <v>100</v>
      </c>
    </row>
    <row r="46" spans="1:54" ht="94.95" customHeight="1" x14ac:dyDescent="0.3">
      <c r="A46" s="17" t="s">
        <v>71</v>
      </c>
      <c r="B46" s="18" t="s">
        <v>18</v>
      </c>
      <c r="C46" s="18" t="s">
        <v>20</v>
      </c>
      <c r="D46" s="18" t="s">
        <v>50</v>
      </c>
      <c r="E46" s="18" t="s">
        <v>72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1"/>
      <c r="W46" s="21"/>
      <c r="X46" s="21"/>
      <c r="Y46" s="21"/>
      <c r="Z46" s="17" t="s">
        <v>71</v>
      </c>
      <c r="AA46" s="22">
        <v>133828.71</v>
      </c>
      <c r="AB46" s="22"/>
      <c r="AC46" s="22"/>
      <c r="AD46" s="22"/>
      <c r="AE46" s="22">
        <v>133828.71</v>
      </c>
      <c r="AF46" s="22"/>
      <c r="AG46" s="22"/>
      <c r="AH46" s="22"/>
      <c r="AI46" s="22"/>
      <c r="AJ46" s="22"/>
      <c r="AK46" s="22">
        <v>133828.71</v>
      </c>
      <c r="AL46" s="10"/>
      <c r="AM46" s="10"/>
      <c r="AN46" s="10"/>
      <c r="AO46" s="10"/>
      <c r="AP46" s="10">
        <v>74387</v>
      </c>
      <c r="AQ46" s="10"/>
      <c r="AR46" s="10"/>
      <c r="AS46" s="10"/>
      <c r="AT46" s="10">
        <v>74387</v>
      </c>
      <c r="AU46" s="10">
        <v>77105</v>
      </c>
      <c r="AV46" s="10"/>
      <c r="AW46" s="10"/>
      <c r="AX46" s="10"/>
      <c r="AY46" s="10">
        <v>77105</v>
      </c>
      <c r="AZ46" s="9" t="s">
        <v>60</v>
      </c>
      <c r="BA46" s="10">
        <f>BA47</f>
        <v>133828.71</v>
      </c>
      <c r="BB46" s="7">
        <f t="shared" si="0"/>
        <v>100</v>
      </c>
    </row>
    <row r="47" spans="1:54" ht="110.7" customHeight="1" x14ac:dyDescent="0.3">
      <c r="A47" s="19" t="s">
        <v>73</v>
      </c>
      <c r="B47" s="20" t="s">
        <v>18</v>
      </c>
      <c r="C47" s="20" t="s">
        <v>20</v>
      </c>
      <c r="D47" s="20" t="s">
        <v>50</v>
      </c>
      <c r="E47" s="20" t="s">
        <v>72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 t="s">
        <v>63</v>
      </c>
      <c r="U47" s="20"/>
      <c r="V47" s="23"/>
      <c r="W47" s="23"/>
      <c r="X47" s="23"/>
      <c r="Y47" s="23"/>
      <c r="Z47" s="19" t="s">
        <v>73</v>
      </c>
      <c r="AA47" s="24">
        <v>133828.71</v>
      </c>
      <c r="AB47" s="24"/>
      <c r="AC47" s="24"/>
      <c r="AD47" s="24"/>
      <c r="AE47" s="24">
        <v>133828.71</v>
      </c>
      <c r="AF47" s="24"/>
      <c r="AG47" s="24"/>
      <c r="AH47" s="24"/>
      <c r="AI47" s="24"/>
      <c r="AJ47" s="24"/>
      <c r="AK47" s="24">
        <v>133828.71</v>
      </c>
      <c r="AL47" s="12"/>
      <c r="AM47" s="12"/>
      <c r="AN47" s="12"/>
      <c r="AO47" s="12"/>
      <c r="AP47" s="12">
        <v>74387</v>
      </c>
      <c r="AQ47" s="12"/>
      <c r="AR47" s="12"/>
      <c r="AS47" s="12"/>
      <c r="AT47" s="12">
        <v>74387</v>
      </c>
      <c r="AU47" s="12">
        <v>77105</v>
      </c>
      <c r="AV47" s="12"/>
      <c r="AW47" s="12"/>
      <c r="AX47" s="12"/>
      <c r="AY47" s="12">
        <v>77105</v>
      </c>
      <c r="AZ47" s="13" t="s">
        <v>62</v>
      </c>
      <c r="BA47" s="12">
        <v>133828.71</v>
      </c>
      <c r="BB47" s="7">
        <f t="shared" si="0"/>
        <v>100</v>
      </c>
    </row>
    <row r="48" spans="1:54" ht="31.65" customHeight="1" x14ac:dyDescent="0.3">
      <c r="A48" s="17" t="s">
        <v>74</v>
      </c>
      <c r="B48" s="18" t="s">
        <v>18</v>
      </c>
      <c r="C48" s="18" t="s">
        <v>20</v>
      </c>
      <c r="D48" s="18" t="s">
        <v>50</v>
      </c>
      <c r="E48" s="18" t="s">
        <v>75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1"/>
      <c r="W48" s="21"/>
      <c r="X48" s="21"/>
      <c r="Y48" s="21"/>
      <c r="Z48" s="17" t="s">
        <v>74</v>
      </c>
      <c r="AA48" s="22">
        <v>15465</v>
      </c>
      <c r="AB48" s="22"/>
      <c r="AC48" s="22"/>
      <c r="AD48" s="22"/>
      <c r="AE48" s="22"/>
      <c r="AF48" s="22">
        <v>-1535</v>
      </c>
      <c r="AG48" s="22"/>
      <c r="AH48" s="22"/>
      <c r="AI48" s="22"/>
      <c r="AJ48" s="22"/>
      <c r="AK48" s="22">
        <v>15465</v>
      </c>
      <c r="AL48" s="12"/>
      <c r="AM48" s="12"/>
      <c r="AN48" s="12"/>
      <c r="AO48" s="12"/>
      <c r="AP48" s="12">
        <v>74387</v>
      </c>
      <c r="AQ48" s="12"/>
      <c r="AR48" s="12"/>
      <c r="AS48" s="12"/>
      <c r="AT48" s="12">
        <v>74387</v>
      </c>
      <c r="AU48" s="12">
        <v>77105</v>
      </c>
      <c r="AV48" s="12"/>
      <c r="AW48" s="12"/>
      <c r="AX48" s="12"/>
      <c r="AY48" s="12">
        <v>77105</v>
      </c>
      <c r="AZ48" s="13" t="s">
        <v>64</v>
      </c>
      <c r="BA48" s="12">
        <f>BA49</f>
        <v>15464.8</v>
      </c>
      <c r="BB48" s="7">
        <f t="shared" si="0"/>
        <v>99.998706757193659</v>
      </c>
    </row>
    <row r="49" spans="1:54" ht="126.6" customHeight="1" x14ac:dyDescent="0.3">
      <c r="A49" s="19" t="s">
        <v>76</v>
      </c>
      <c r="B49" s="20" t="s">
        <v>18</v>
      </c>
      <c r="C49" s="20" t="s">
        <v>20</v>
      </c>
      <c r="D49" s="20" t="s">
        <v>50</v>
      </c>
      <c r="E49" s="20" t="s">
        <v>75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 t="s">
        <v>44</v>
      </c>
      <c r="U49" s="20"/>
      <c r="V49" s="23"/>
      <c r="W49" s="23"/>
      <c r="X49" s="23"/>
      <c r="Y49" s="23"/>
      <c r="Z49" s="19" t="s">
        <v>76</v>
      </c>
      <c r="AA49" s="24">
        <v>15465</v>
      </c>
      <c r="AB49" s="24"/>
      <c r="AC49" s="24"/>
      <c r="AD49" s="24"/>
      <c r="AE49" s="24"/>
      <c r="AF49" s="24">
        <v>-1535</v>
      </c>
      <c r="AG49" s="24"/>
      <c r="AH49" s="24"/>
      <c r="AI49" s="24"/>
      <c r="AJ49" s="24"/>
      <c r="AK49" s="24">
        <v>15465</v>
      </c>
      <c r="AL49" s="10"/>
      <c r="AM49" s="10"/>
      <c r="AN49" s="10"/>
      <c r="AO49" s="10"/>
      <c r="AP49" s="10">
        <v>198293</v>
      </c>
      <c r="AQ49" s="10"/>
      <c r="AR49" s="10"/>
      <c r="AS49" s="10"/>
      <c r="AT49" s="10">
        <v>198293</v>
      </c>
      <c r="AU49" s="10">
        <v>205951</v>
      </c>
      <c r="AV49" s="10"/>
      <c r="AW49" s="10"/>
      <c r="AX49" s="10"/>
      <c r="AY49" s="10">
        <v>205951</v>
      </c>
      <c r="AZ49" s="9" t="s">
        <v>65</v>
      </c>
      <c r="BA49" s="10">
        <v>15464.8</v>
      </c>
      <c r="BB49" s="7">
        <f t="shared" si="0"/>
        <v>99.998706757193659</v>
      </c>
    </row>
    <row r="50" spans="1:54" ht="142.35" customHeight="1" x14ac:dyDescent="0.3">
      <c r="A50" s="17" t="s">
        <v>187</v>
      </c>
      <c r="B50" s="18" t="s">
        <v>18</v>
      </c>
      <c r="C50" s="18" t="s">
        <v>20</v>
      </c>
      <c r="D50" s="18" t="s">
        <v>50</v>
      </c>
      <c r="E50" s="18" t="s">
        <v>188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1"/>
      <c r="W50" s="21"/>
      <c r="X50" s="21"/>
      <c r="Y50" s="21"/>
      <c r="Z50" s="17" t="s">
        <v>187</v>
      </c>
      <c r="AA50" s="22">
        <v>32671.42</v>
      </c>
      <c r="AB50" s="22"/>
      <c r="AC50" s="22"/>
      <c r="AD50" s="22"/>
      <c r="AE50" s="22">
        <v>32671.42</v>
      </c>
      <c r="AF50" s="22"/>
      <c r="AG50" s="22"/>
      <c r="AH50" s="22"/>
      <c r="AI50" s="22"/>
      <c r="AJ50" s="22"/>
      <c r="AK50" s="22">
        <v>32671.42</v>
      </c>
      <c r="AL50" s="12"/>
      <c r="AM50" s="12"/>
      <c r="AN50" s="12"/>
      <c r="AO50" s="12"/>
      <c r="AP50" s="12">
        <v>198293</v>
      </c>
      <c r="AQ50" s="12"/>
      <c r="AR50" s="12"/>
      <c r="AS50" s="12"/>
      <c r="AT50" s="12">
        <v>198293</v>
      </c>
      <c r="AU50" s="12">
        <v>205951</v>
      </c>
      <c r="AV50" s="12"/>
      <c r="AW50" s="12"/>
      <c r="AX50" s="12"/>
      <c r="AY50" s="12">
        <v>205951</v>
      </c>
      <c r="AZ50" s="13" t="s">
        <v>67</v>
      </c>
      <c r="BA50" s="12">
        <f>BA51</f>
        <v>32671.42</v>
      </c>
      <c r="BB50" s="7">
        <f t="shared" si="0"/>
        <v>100</v>
      </c>
    </row>
    <row r="51" spans="1:54" ht="31.65" customHeight="1" x14ac:dyDescent="0.3">
      <c r="A51" s="19" t="s">
        <v>209</v>
      </c>
      <c r="B51" s="20" t="s">
        <v>18</v>
      </c>
      <c r="C51" s="20" t="s">
        <v>20</v>
      </c>
      <c r="D51" s="20" t="s">
        <v>50</v>
      </c>
      <c r="E51" s="20" t="s">
        <v>188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 t="s">
        <v>63</v>
      </c>
      <c r="U51" s="20"/>
      <c r="V51" s="23"/>
      <c r="W51" s="23"/>
      <c r="X51" s="23"/>
      <c r="Y51" s="23"/>
      <c r="Z51" s="19" t="s">
        <v>209</v>
      </c>
      <c r="AA51" s="24">
        <v>32671.42</v>
      </c>
      <c r="AB51" s="24"/>
      <c r="AC51" s="24"/>
      <c r="AD51" s="24"/>
      <c r="AE51" s="24">
        <v>32671.42</v>
      </c>
      <c r="AF51" s="24"/>
      <c r="AG51" s="24"/>
      <c r="AH51" s="24"/>
      <c r="AI51" s="24"/>
      <c r="AJ51" s="24"/>
      <c r="AK51" s="24">
        <v>32671.42</v>
      </c>
      <c r="AL51" s="12"/>
      <c r="AM51" s="12"/>
      <c r="AN51" s="12"/>
      <c r="AO51" s="12"/>
      <c r="AP51" s="12">
        <v>198293</v>
      </c>
      <c r="AQ51" s="12"/>
      <c r="AR51" s="12"/>
      <c r="AS51" s="12"/>
      <c r="AT51" s="12">
        <v>198293</v>
      </c>
      <c r="AU51" s="12">
        <v>205951</v>
      </c>
      <c r="AV51" s="12"/>
      <c r="AW51" s="12"/>
      <c r="AX51" s="12"/>
      <c r="AY51" s="12">
        <v>205951</v>
      </c>
      <c r="AZ51" s="13" t="s">
        <v>64</v>
      </c>
      <c r="BA51" s="12">
        <v>32671.42</v>
      </c>
      <c r="BB51" s="7">
        <f t="shared" si="0"/>
        <v>100</v>
      </c>
    </row>
    <row r="52" spans="1:54" ht="110.7" customHeight="1" x14ac:dyDescent="0.3">
      <c r="A52" s="27" t="s">
        <v>77</v>
      </c>
      <c r="B52" s="28" t="s">
        <v>18</v>
      </c>
      <c r="C52" s="28" t="s">
        <v>23</v>
      </c>
      <c r="D52" s="28" t="s">
        <v>21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29"/>
      <c r="Z52" s="27" t="s">
        <v>77</v>
      </c>
      <c r="AA52" s="30">
        <v>297400</v>
      </c>
      <c r="AB52" s="30">
        <v>271600</v>
      </c>
      <c r="AC52" s="30"/>
      <c r="AD52" s="30"/>
      <c r="AE52" s="30"/>
      <c r="AF52" s="30">
        <v>25800</v>
      </c>
      <c r="AG52" s="30">
        <v>25800</v>
      </c>
      <c r="AH52" s="30"/>
      <c r="AI52" s="30"/>
      <c r="AJ52" s="30"/>
      <c r="AK52" s="30">
        <v>297400</v>
      </c>
      <c r="AL52" s="10"/>
      <c r="AM52" s="10"/>
      <c r="AN52" s="10"/>
      <c r="AO52" s="10"/>
      <c r="AP52" s="10">
        <v>114586</v>
      </c>
      <c r="AQ52" s="10"/>
      <c r="AR52" s="10"/>
      <c r="AS52" s="10"/>
      <c r="AT52" s="10">
        <v>114586</v>
      </c>
      <c r="AU52" s="10">
        <v>118820</v>
      </c>
      <c r="AV52" s="10"/>
      <c r="AW52" s="10"/>
      <c r="AX52" s="10"/>
      <c r="AY52" s="10">
        <v>118820</v>
      </c>
      <c r="AZ52" s="9" t="s">
        <v>68</v>
      </c>
      <c r="BA52" s="32">
        <f>BA53</f>
        <v>297400</v>
      </c>
      <c r="BB52" s="7">
        <f t="shared" si="0"/>
        <v>100</v>
      </c>
    </row>
    <row r="53" spans="1:54" ht="110.7" customHeight="1" x14ac:dyDescent="0.3">
      <c r="A53" s="27" t="s">
        <v>78</v>
      </c>
      <c r="B53" s="28" t="s">
        <v>18</v>
      </c>
      <c r="C53" s="28" t="s">
        <v>23</v>
      </c>
      <c r="D53" s="28" t="s">
        <v>30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9"/>
      <c r="W53" s="29"/>
      <c r="X53" s="29"/>
      <c r="Y53" s="29"/>
      <c r="Z53" s="27" t="s">
        <v>78</v>
      </c>
      <c r="AA53" s="30">
        <v>297400</v>
      </c>
      <c r="AB53" s="30">
        <v>271600</v>
      </c>
      <c r="AC53" s="30"/>
      <c r="AD53" s="30"/>
      <c r="AE53" s="30"/>
      <c r="AF53" s="30">
        <v>25800</v>
      </c>
      <c r="AG53" s="30">
        <v>25800</v>
      </c>
      <c r="AH53" s="30"/>
      <c r="AI53" s="30"/>
      <c r="AJ53" s="30"/>
      <c r="AK53" s="30">
        <v>297400</v>
      </c>
      <c r="AL53" s="12"/>
      <c r="AM53" s="12"/>
      <c r="AN53" s="12"/>
      <c r="AO53" s="12"/>
      <c r="AP53" s="12">
        <v>114586</v>
      </c>
      <c r="AQ53" s="12"/>
      <c r="AR53" s="12"/>
      <c r="AS53" s="12"/>
      <c r="AT53" s="12">
        <v>114586</v>
      </c>
      <c r="AU53" s="12">
        <v>118820</v>
      </c>
      <c r="AV53" s="12"/>
      <c r="AW53" s="12"/>
      <c r="AX53" s="12"/>
      <c r="AY53" s="12">
        <v>118820</v>
      </c>
      <c r="AZ53" s="13" t="s">
        <v>70</v>
      </c>
      <c r="BA53" s="32">
        <f>BA54</f>
        <v>297400</v>
      </c>
      <c r="BB53" s="7">
        <f t="shared" si="0"/>
        <v>100</v>
      </c>
    </row>
    <row r="54" spans="1:54" ht="31.65" customHeight="1" x14ac:dyDescent="0.3">
      <c r="A54" s="17" t="s">
        <v>79</v>
      </c>
      <c r="B54" s="18" t="s">
        <v>18</v>
      </c>
      <c r="C54" s="18" t="s">
        <v>23</v>
      </c>
      <c r="D54" s="18" t="s">
        <v>30</v>
      </c>
      <c r="E54" s="18" t="s">
        <v>80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21"/>
      <c r="W54" s="21"/>
      <c r="X54" s="21"/>
      <c r="Y54" s="21"/>
      <c r="Z54" s="17" t="s">
        <v>79</v>
      </c>
      <c r="AA54" s="22">
        <v>297400</v>
      </c>
      <c r="AB54" s="22">
        <v>271600</v>
      </c>
      <c r="AC54" s="22"/>
      <c r="AD54" s="22"/>
      <c r="AE54" s="22"/>
      <c r="AF54" s="22">
        <v>25800</v>
      </c>
      <c r="AG54" s="22">
        <v>25800</v>
      </c>
      <c r="AH54" s="22"/>
      <c r="AI54" s="22"/>
      <c r="AJ54" s="22"/>
      <c r="AK54" s="22">
        <v>297400</v>
      </c>
      <c r="AL54" s="12"/>
      <c r="AM54" s="12"/>
      <c r="AN54" s="12"/>
      <c r="AO54" s="12"/>
      <c r="AP54" s="12">
        <v>114586</v>
      </c>
      <c r="AQ54" s="12"/>
      <c r="AR54" s="12"/>
      <c r="AS54" s="12"/>
      <c r="AT54" s="12">
        <v>114586</v>
      </c>
      <c r="AU54" s="12">
        <v>118820</v>
      </c>
      <c r="AV54" s="12"/>
      <c r="AW54" s="12"/>
      <c r="AX54" s="12"/>
      <c r="AY54" s="12">
        <v>118820</v>
      </c>
      <c r="AZ54" s="13" t="s">
        <v>64</v>
      </c>
      <c r="BA54" s="12">
        <f>BA55+BA56</f>
        <v>297400</v>
      </c>
      <c r="BB54" s="7">
        <f t="shared" si="0"/>
        <v>100</v>
      </c>
    </row>
    <row r="55" spans="1:54" ht="110.7" customHeight="1" x14ac:dyDescent="0.3">
      <c r="A55" s="26" t="s">
        <v>81</v>
      </c>
      <c r="B55" s="20" t="s">
        <v>18</v>
      </c>
      <c r="C55" s="20" t="s">
        <v>23</v>
      </c>
      <c r="D55" s="20" t="s">
        <v>30</v>
      </c>
      <c r="E55" s="20" t="s">
        <v>80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 t="s">
        <v>27</v>
      </c>
      <c r="U55" s="20"/>
      <c r="V55" s="23"/>
      <c r="W55" s="23"/>
      <c r="X55" s="23"/>
      <c r="Y55" s="23"/>
      <c r="Z55" s="26" t="s">
        <v>81</v>
      </c>
      <c r="AA55" s="24">
        <v>277400</v>
      </c>
      <c r="AB55" s="24">
        <v>269600</v>
      </c>
      <c r="AC55" s="24"/>
      <c r="AD55" s="24"/>
      <c r="AE55" s="24"/>
      <c r="AF55" s="24">
        <v>7800</v>
      </c>
      <c r="AG55" s="24">
        <v>7800</v>
      </c>
      <c r="AH55" s="24"/>
      <c r="AI55" s="24"/>
      <c r="AJ55" s="24"/>
      <c r="AK55" s="24">
        <v>277400</v>
      </c>
      <c r="AL55" s="10"/>
      <c r="AM55" s="10"/>
      <c r="AN55" s="10"/>
      <c r="AO55" s="10"/>
      <c r="AP55" s="10">
        <v>58440.75</v>
      </c>
      <c r="AQ55" s="10"/>
      <c r="AR55" s="10"/>
      <c r="AS55" s="10"/>
      <c r="AT55" s="10">
        <v>58440.75</v>
      </c>
      <c r="AU55" s="10">
        <v>60783</v>
      </c>
      <c r="AV55" s="10"/>
      <c r="AW55" s="10"/>
      <c r="AX55" s="10"/>
      <c r="AY55" s="10">
        <v>60783</v>
      </c>
      <c r="AZ55" s="9" t="s">
        <v>71</v>
      </c>
      <c r="BA55" s="10">
        <v>277400</v>
      </c>
      <c r="BB55" s="7">
        <f t="shared" si="0"/>
        <v>100</v>
      </c>
    </row>
    <row r="56" spans="1:54" ht="126.6" customHeight="1" x14ac:dyDescent="0.3">
      <c r="A56" s="19" t="s">
        <v>82</v>
      </c>
      <c r="B56" s="20" t="s">
        <v>18</v>
      </c>
      <c r="C56" s="20" t="s">
        <v>23</v>
      </c>
      <c r="D56" s="20" t="s">
        <v>30</v>
      </c>
      <c r="E56" s="20" t="s">
        <v>80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 t="s">
        <v>34</v>
      </c>
      <c r="U56" s="20"/>
      <c r="V56" s="23"/>
      <c r="W56" s="23"/>
      <c r="X56" s="23"/>
      <c r="Y56" s="23"/>
      <c r="Z56" s="19" t="s">
        <v>82</v>
      </c>
      <c r="AA56" s="24">
        <v>20000</v>
      </c>
      <c r="AB56" s="24">
        <v>2000</v>
      </c>
      <c r="AC56" s="24"/>
      <c r="AD56" s="24"/>
      <c r="AE56" s="24"/>
      <c r="AF56" s="24">
        <v>18000</v>
      </c>
      <c r="AG56" s="24">
        <v>18000</v>
      </c>
      <c r="AH56" s="24"/>
      <c r="AI56" s="24"/>
      <c r="AJ56" s="24"/>
      <c r="AK56" s="24">
        <v>20000</v>
      </c>
      <c r="AL56" s="12"/>
      <c r="AM56" s="12"/>
      <c r="AN56" s="12"/>
      <c r="AO56" s="12"/>
      <c r="AP56" s="12">
        <v>58440.75</v>
      </c>
      <c r="AQ56" s="12"/>
      <c r="AR56" s="12"/>
      <c r="AS56" s="12"/>
      <c r="AT56" s="12">
        <v>58440.75</v>
      </c>
      <c r="AU56" s="12">
        <v>60783</v>
      </c>
      <c r="AV56" s="12"/>
      <c r="AW56" s="12"/>
      <c r="AX56" s="12"/>
      <c r="AY56" s="12">
        <v>60783</v>
      </c>
      <c r="AZ56" s="13" t="s">
        <v>73</v>
      </c>
      <c r="BA56" s="12">
        <v>20000</v>
      </c>
      <c r="BB56" s="7">
        <f t="shared" si="0"/>
        <v>100</v>
      </c>
    </row>
    <row r="57" spans="1:54" ht="31.65" customHeight="1" x14ac:dyDescent="0.3">
      <c r="A57" s="27" t="s">
        <v>83</v>
      </c>
      <c r="B57" s="28" t="s">
        <v>18</v>
      </c>
      <c r="C57" s="28" t="s">
        <v>30</v>
      </c>
      <c r="D57" s="28" t="s">
        <v>21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9"/>
      <c r="W57" s="29"/>
      <c r="X57" s="29"/>
      <c r="Y57" s="29"/>
      <c r="Z57" s="27" t="s">
        <v>83</v>
      </c>
      <c r="AA57" s="30">
        <v>610000</v>
      </c>
      <c r="AB57" s="30"/>
      <c r="AC57" s="30"/>
      <c r="AD57" s="30"/>
      <c r="AE57" s="30"/>
      <c r="AF57" s="30">
        <v>310000</v>
      </c>
      <c r="AG57" s="30"/>
      <c r="AH57" s="30"/>
      <c r="AI57" s="30"/>
      <c r="AJ57" s="30"/>
      <c r="AK57" s="30">
        <v>610000</v>
      </c>
      <c r="AL57" s="12"/>
      <c r="AM57" s="12"/>
      <c r="AN57" s="12"/>
      <c r="AO57" s="12"/>
      <c r="AP57" s="12">
        <v>58440.75</v>
      </c>
      <c r="AQ57" s="12"/>
      <c r="AR57" s="12"/>
      <c r="AS57" s="12"/>
      <c r="AT57" s="12">
        <v>58440.75</v>
      </c>
      <c r="AU57" s="12">
        <v>60783</v>
      </c>
      <c r="AV57" s="12"/>
      <c r="AW57" s="12"/>
      <c r="AX57" s="12"/>
      <c r="AY57" s="12">
        <v>60783</v>
      </c>
      <c r="AZ57" s="13" t="s">
        <v>64</v>
      </c>
      <c r="BA57" s="32">
        <f>BA58</f>
        <v>609995</v>
      </c>
      <c r="BB57" s="7">
        <f t="shared" si="0"/>
        <v>99.999180327868856</v>
      </c>
    </row>
    <row r="58" spans="1:54" ht="79.2" customHeight="1" x14ac:dyDescent="0.3">
      <c r="A58" s="27" t="s">
        <v>210</v>
      </c>
      <c r="B58" s="28" t="s">
        <v>18</v>
      </c>
      <c r="C58" s="28" t="s">
        <v>30</v>
      </c>
      <c r="D58" s="28" t="s">
        <v>170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9"/>
      <c r="W58" s="29"/>
      <c r="X58" s="29"/>
      <c r="Y58" s="29"/>
      <c r="Z58" s="27" t="s">
        <v>210</v>
      </c>
      <c r="AA58" s="30">
        <v>610000</v>
      </c>
      <c r="AB58" s="30"/>
      <c r="AC58" s="30"/>
      <c r="AD58" s="30"/>
      <c r="AE58" s="30"/>
      <c r="AF58" s="30">
        <v>310000</v>
      </c>
      <c r="AG58" s="30"/>
      <c r="AH58" s="30"/>
      <c r="AI58" s="30"/>
      <c r="AJ58" s="30"/>
      <c r="AK58" s="30">
        <v>610000</v>
      </c>
      <c r="AL58" s="10"/>
      <c r="AM58" s="10"/>
      <c r="AN58" s="10"/>
      <c r="AO58" s="10"/>
      <c r="AP58" s="10">
        <v>8000</v>
      </c>
      <c r="AQ58" s="10"/>
      <c r="AR58" s="10"/>
      <c r="AS58" s="10"/>
      <c r="AT58" s="10"/>
      <c r="AU58" s="10">
        <v>8000</v>
      </c>
      <c r="AV58" s="10"/>
      <c r="AW58" s="10"/>
      <c r="AX58" s="10"/>
      <c r="AY58" s="10"/>
      <c r="AZ58" s="9" t="s">
        <v>74</v>
      </c>
      <c r="BA58" s="32">
        <f>BA59+BA61</f>
        <v>609995</v>
      </c>
      <c r="BB58" s="7">
        <f t="shared" si="0"/>
        <v>99.999180327868856</v>
      </c>
    </row>
    <row r="59" spans="1:54" ht="94.95" customHeight="1" x14ac:dyDescent="0.3">
      <c r="A59" s="17" t="s">
        <v>189</v>
      </c>
      <c r="B59" s="18" t="s">
        <v>18</v>
      </c>
      <c r="C59" s="18" t="s">
        <v>30</v>
      </c>
      <c r="D59" s="18" t="s">
        <v>170</v>
      </c>
      <c r="E59" s="18" t="s">
        <v>190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21"/>
      <c r="W59" s="21"/>
      <c r="X59" s="21"/>
      <c r="Y59" s="21"/>
      <c r="Z59" s="17" t="s">
        <v>189</v>
      </c>
      <c r="AA59" s="22">
        <v>600000</v>
      </c>
      <c r="AB59" s="22"/>
      <c r="AC59" s="22"/>
      <c r="AD59" s="22"/>
      <c r="AE59" s="22"/>
      <c r="AF59" s="22">
        <v>300000</v>
      </c>
      <c r="AG59" s="22"/>
      <c r="AH59" s="22"/>
      <c r="AI59" s="22"/>
      <c r="AJ59" s="22"/>
      <c r="AK59" s="22">
        <v>600000</v>
      </c>
      <c r="AL59" s="12"/>
      <c r="AM59" s="12"/>
      <c r="AN59" s="12"/>
      <c r="AO59" s="12"/>
      <c r="AP59" s="12">
        <v>8000</v>
      </c>
      <c r="AQ59" s="12"/>
      <c r="AR59" s="12"/>
      <c r="AS59" s="12"/>
      <c r="AT59" s="12"/>
      <c r="AU59" s="12">
        <v>8000</v>
      </c>
      <c r="AV59" s="12"/>
      <c r="AW59" s="12"/>
      <c r="AX59" s="12"/>
      <c r="AY59" s="12"/>
      <c r="AZ59" s="13" t="s">
        <v>76</v>
      </c>
      <c r="BA59" s="12">
        <f>BA60</f>
        <v>599995</v>
      </c>
      <c r="BB59" s="7">
        <f t="shared" si="0"/>
        <v>99.999166666666667</v>
      </c>
    </row>
    <row r="60" spans="1:54" ht="31.65" customHeight="1" x14ac:dyDescent="0.3">
      <c r="A60" s="19" t="s">
        <v>191</v>
      </c>
      <c r="B60" s="20" t="s">
        <v>18</v>
      </c>
      <c r="C60" s="20" t="s">
        <v>30</v>
      </c>
      <c r="D60" s="20" t="s">
        <v>170</v>
      </c>
      <c r="E60" s="20" t="s">
        <v>190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 t="s">
        <v>34</v>
      </c>
      <c r="U60" s="20"/>
      <c r="V60" s="23"/>
      <c r="W60" s="23"/>
      <c r="X60" s="23"/>
      <c r="Y60" s="23"/>
      <c r="Z60" s="19" t="s">
        <v>191</v>
      </c>
      <c r="AA60" s="24">
        <v>600000</v>
      </c>
      <c r="AB60" s="24"/>
      <c r="AC60" s="24"/>
      <c r="AD60" s="24"/>
      <c r="AE60" s="24"/>
      <c r="AF60" s="24">
        <v>300000</v>
      </c>
      <c r="AG60" s="24"/>
      <c r="AH60" s="24"/>
      <c r="AI60" s="24"/>
      <c r="AJ60" s="24"/>
      <c r="AK60" s="24">
        <v>600000</v>
      </c>
      <c r="AL60" s="12"/>
      <c r="AM60" s="12"/>
      <c r="AN60" s="12"/>
      <c r="AO60" s="12"/>
      <c r="AP60" s="12">
        <v>8000</v>
      </c>
      <c r="AQ60" s="12"/>
      <c r="AR60" s="12"/>
      <c r="AS60" s="12"/>
      <c r="AT60" s="12"/>
      <c r="AU60" s="12">
        <v>8000</v>
      </c>
      <c r="AV60" s="12"/>
      <c r="AW60" s="12"/>
      <c r="AX60" s="12"/>
      <c r="AY60" s="12"/>
      <c r="AZ60" s="13" t="s">
        <v>45</v>
      </c>
      <c r="BA60" s="12">
        <v>599995</v>
      </c>
      <c r="BB60" s="7">
        <f t="shared" si="0"/>
        <v>99.999166666666667</v>
      </c>
    </row>
    <row r="61" spans="1:54" ht="31.65" customHeight="1" x14ac:dyDescent="0.3">
      <c r="A61" s="17" t="s">
        <v>86</v>
      </c>
      <c r="B61" s="18" t="s">
        <v>18</v>
      </c>
      <c r="C61" s="18" t="s">
        <v>30</v>
      </c>
      <c r="D61" s="18" t="s">
        <v>170</v>
      </c>
      <c r="E61" s="18" t="s">
        <v>87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21"/>
      <c r="W61" s="21"/>
      <c r="X61" s="21"/>
      <c r="Y61" s="21"/>
      <c r="Z61" s="17" t="s">
        <v>86</v>
      </c>
      <c r="AA61" s="22">
        <v>10000</v>
      </c>
      <c r="AB61" s="22"/>
      <c r="AC61" s="22"/>
      <c r="AD61" s="22"/>
      <c r="AE61" s="22"/>
      <c r="AF61" s="22">
        <v>10000</v>
      </c>
      <c r="AG61" s="22"/>
      <c r="AH61" s="22"/>
      <c r="AI61" s="22"/>
      <c r="AJ61" s="22"/>
      <c r="AK61" s="22">
        <v>10000</v>
      </c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3"/>
      <c r="BA61" s="12">
        <f>BA62</f>
        <v>10000</v>
      </c>
      <c r="BB61" s="7">
        <v>100</v>
      </c>
    </row>
    <row r="62" spans="1:54" ht="31.65" customHeight="1" x14ac:dyDescent="0.3">
      <c r="A62" s="19" t="s">
        <v>88</v>
      </c>
      <c r="B62" s="20" t="s">
        <v>18</v>
      </c>
      <c r="C62" s="20" t="s">
        <v>30</v>
      </c>
      <c r="D62" s="20" t="s">
        <v>170</v>
      </c>
      <c r="E62" s="20" t="s">
        <v>87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 t="s">
        <v>44</v>
      </c>
      <c r="U62" s="20"/>
      <c r="V62" s="23"/>
      <c r="W62" s="23"/>
      <c r="X62" s="23"/>
      <c r="Y62" s="23"/>
      <c r="Z62" s="19" t="s">
        <v>88</v>
      </c>
      <c r="AA62" s="24">
        <v>10000</v>
      </c>
      <c r="AB62" s="24"/>
      <c r="AC62" s="24"/>
      <c r="AD62" s="24"/>
      <c r="AE62" s="24"/>
      <c r="AF62" s="24">
        <v>10000</v>
      </c>
      <c r="AG62" s="24"/>
      <c r="AH62" s="24"/>
      <c r="AI62" s="24"/>
      <c r="AJ62" s="24"/>
      <c r="AK62" s="24">
        <v>10000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3"/>
      <c r="BA62" s="12">
        <v>10000</v>
      </c>
      <c r="BB62" s="7">
        <v>100</v>
      </c>
    </row>
    <row r="63" spans="1:54" ht="15.75" customHeight="1" x14ac:dyDescent="0.3">
      <c r="A63" s="27" t="s">
        <v>89</v>
      </c>
      <c r="B63" s="28" t="s">
        <v>18</v>
      </c>
      <c r="C63" s="28" t="s">
        <v>37</v>
      </c>
      <c r="D63" s="28" t="s">
        <v>21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7" t="s">
        <v>89</v>
      </c>
      <c r="AA63" s="30">
        <v>7073366.5499999998</v>
      </c>
      <c r="AB63" s="30"/>
      <c r="AC63" s="30"/>
      <c r="AD63" s="30">
        <v>1739052</v>
      </c>
      <c r="AE63" s="30"/>
      <c r="AF63" s="30">
        <v>2303844.5499999998</v>
      </c>
      <c r="AG63" s="30"/>
      <c r="AH63" s="30">
        <v>1686200</v>
      </c>
      <c r="AI63" s="30">
        <v>-1444346</v>
      </c>
      <c r="AJ63" s="30">
        <v>239886.4</v>
      </c>
      <c r="AK63" s="30">
        <v>7073366.5499999998</v>
      </c>
      <c r="AL63" s="7"/>
      <c r="AM63" s="7"/>
      <c r="AN63" s="7"/>
      <c r="AO63" s="7"/>
      <c r="AP63" s="7">
        <v>281400</v>
      </c>
      <c r="AQ63" s="7">
        <v>281400</v>
      </c>
      <c r="AR63" s="7"/>
      <c r="AS63" s="7"/>
      <c r="AT63" s="7"/>
      <c r="AU63" s="7">
        <v>291500</v>
      </c>
      <c r="AV63" s="7">
        <v>291500</v>
      </c>
      <c r="AW63" s="7"/>
      <c r="AX63" s="7"/>
      <c r="AY63" s="7"/>
      <c r="AZ63" s="8" t="s">
        <v>77</v>
      </c>
      <c r="BA63" s="7">
        <f>BA64+BA71</f>
        <v>7020542.2300000004</v>
      </c>
      <c r="BB63" s="7">
        <f t="shared" si="0"/>
        <v>99.253194081960885</v>
      </c>
    </row>
    <row r="64" spans="1:54" ht="31.65" customHeight="1" x14ac:dyDescent="0.3">
      <c r="A64" s="27" t="s">
        <v>90</v>
      </c>
      <c r="B64" s="28" t="s">
        <v>18</v>
      </c>
      <c r="C64" s="28" t="s">
        <v>37</v>
      </c>
      <c r="D64" s="28" t="s">
        <v>85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9"/>
      <c r="W64" s="29"/>
      <c r="X64" s="29"/>
      <c r="Y64" s="29"/>
      <c r="Z64" s="27" t="s">
        <v>90</v>
      </c>
      <c r="AA64" s="30">
        <v>5248366.55</v>
      </c>
      <c r="AB64" s="30"/>
      <c r="AC64" s="30"/>
      <c r="AD64" s="30">
        <v>239052</v>
      </c>
      <c r="AE64" s="30"/>
      <c r="AF64" s="30">
        <v>2578844.5499999998</v>
      </c>
      <c r="AG64" s="30"/>
      <c r="AH64" s="30">
        <v>1686200</v>
      </c>
      <c r="AI64" s="30">
        <v>55654</v>
      </c>
      <c r="AJ64" s="30">
        <v>239886.4</v>
      </c>
      <c r="AK64" s="30">
        <v>5248366.55</v>
      </c>
      <c r="AL64" s="7"/>
      <c r="AM64" s="7"/>
      <c r="AN64" s="7"/>
      <c r="AO64" s="7"/>
      <c r="AP64" s="7">
        <v>281400</v>
      </c>
      <c r="AQ64" s="7">
        <v>281400</v>
      </c>
      <c r="AR64" s="7"/>
      <c r="AS64" s="7"/>
      <c r="AT64" s="7"/>
      <c r="AU64" s="7">
        <v>291500</v>
      </c>
      <c r="AV64" s="7">
        <v>291500</v>
      </c>
      <c r="AW64" s="7"/>
      <c r="AX64" s="7"/>
      <c r="AY64" s="7"/>
      <c r="AZ64" s="8" t="s">
        <v>78</v>
      </c>
      <c r="BA64" s="7">
        <f>BA65+BA67+BA69</f>
        <v>5231742.2300000004</v>
      </c>
      <c r="BB64" s="7">
        <f t="shared" si="0"/>
        <v>99.683247733525789</v>
      </c>
    </row>
    <row r="65" spans="1:54" ht="63.15" customHeight="1" x14ac:dyDescent="0.3">
      <c r="A65" s="17" t="s">
        <v>211</v>
      </c>
      <c r="B65" s="18" t="s">
        <v>18</v>
      </c>
      <c r="C65" s="18" t="s">
        <v>37</v>
      </c>
      <c r="D65" s="18" t="s">
        <v>85</v>
      </c>
      <c r="E65" s="18" t="s">
        <v>92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21"/>
      <c r="W65" s="21"/>
      <c r="X65" s="21"/>
      <c r="Y65" s="21"/>
      <c r="Z65" s="17" t="s">
        <v>211</v>
      </c>
      <c r="AA65" s="22">
        <v>2070583.6</v>
      </c>
      <c r="AB65" s="22"/>
      <c r="AC65" s="22"/>
      <c r="AD65" s="22"/>
      <c r="AE65" s="22"/>
      <c r="AF65" s="22">
        <v>840113.6</v>
      </c>
      <c r="AG65" s="22"/>
      <c r="AH65" s="22"/>
      <c r="AI65" s="22"/>
      <c r="AJ65" s="22"/>
      <c r="AK65" s="22">
        <v>2070583.6</v>
      </c>
      <c r="AL65" s="10"/>
      <c r="AM65" s="10"/>
      <c r="AN65" s="10"/>
      <c r="AO65" s="10"/>
      <c r="AP65" s="10">
        <v>281400</v>
      </c>
      <c r="AQ65" s="10">
        <v>281400</v>
      </c>
      <c r="AR65" s="10"/>
      <c r="AS65" s="10"/>
      <c r="AT65" s="10"/>
      <c r="AU65" s="10">
        <v>291500</v>
      </c>
      <c r="AV65" s="10">
        <v>291500</v>
      </c>
      <c r="AW65" s="10"/>
      <c r="AX65" s="10"/>
      <c r="AY65" s="10"/>
      <c r="AZ65" s="9" t="s">
        <v>79</v>
      </c>
      <c r="BA65" s="10">
        <f>BA66</f>
        <v>2070581.2</v>
      </c>
      <c r="BB65" s="7">
        <f t="shared" si="0"/>
        <v>99.999884090649601</v>
      </c>
    </row>
    <row r="66" spans="1:54" ht="189.75" customHeight="1" x14ac:dyDescent="0.3">
      <c r="A66" s="19" t="s">
        <v>212</v>
      </c>
      <c r="B66" s="20" t="s">
        <v>18</v>
      </c>
      <c r="C66" s="20" t="s">
        <v>37</v>
      </c>
      <c r="D66" s="20" t="s">
        <v>85</v>
      </c>
      <c r="E66" s="20" t="s">
        <v>92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 t="s">
        <v>34</v>
      </c>
      <c r="U66" s="20"/>
      <c r="V66" s="23"/>
      <c r="W66" s="23"/>
      <c r="X66" s="23"/>
      <c r="Y66" s="23"/>
      <c r="Z66" s="19" t="s">
        <v>212</v>
      </c>
      <c r="AA66" s="24">
        <v>2070583.6</v>
      </c>
      <c r="AB66" s="24"/>
      <c r="AC66" s="24"/>
      <c r="AD66" s="24"/>
      <c r="AE66" s="24"/>
      <c r="AF66" s="24">
        <v>840113.6</v>
      </c>
      <c r="AG66" s="24"/>
      <c r="AH66" s="24"/>
      <c r="AI66" s="24"/>
      <c r="AJ66" s="24"/>
      <c r="AK66" s="24">
        <v>2070583.6</v>
      </c>
      <c r="AL66" s="12"/>
      <c r="AM66" s="12"/>
      <c r="AN66" s="12"/>
      <c r="AO66" s="12"/>
      <c r="AP66" s="12">
        <v>271400</v>
      </c>
      <c r="AQ66" s="12">
        <v>271400</v>
      </c>
      <c r="AR66" s="12"/>
      <c r="AS66" s="12"/>
      <c r="AT66" s="12"/>
      <c r="AU66" s="12">
        <v>281500</v>
      </c>
      <c r="AV66" s="12">
        <v>281500</v>
      </c>
      <c r="AW66" s="12"/>
      <c r="AX66" s="12"/>
      <c r="AY66" s="12"/>
      <c r="AZ66" s="11" t="s">
        <v>81</v>
      </c>
      <c r="BA66" s="12">
        <v>2070581.2</v>
      </c>
      <c r="BB66" s="7">
        <f t="shared" si="0"/>
        <v>99.999884090649601</v>
      </c>
    </row>
    <row r="67" spans="1:54" ht="47.4" customHeight="1" x14ac:dyDescent="0.3">
      <c r="A67" s="17" t="s">
        <v>94</v>
      </c>
      <c r="B67" s="18" t="s">
        <v>18</v>
      </c>
      <c r="C67" s="18" t="s">
        <v>37</v>
      </c>
      <c r="D67" s="18" t="s">
        <v>85</v>
      </c>
      <c r="E67" s="18" t="s">
        <v>95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21"/>
      <c r="W67" s="21"/>
      <c r="X67" s="21"/>
      <c r="Y67" s="21"/>
      <c r="Z67" s="17" t="s">
        <v>94</v>
      </c>
      <c r="AA67" s="22">
        <v>1251696.55</v>
      </c>
      <c r="AB67" s="22"/>
      <c r="AC67" s="22"/>
      <c r="AD67" s="22">
        <v>239052</v>
      </c>
      <c r="AE67" s="22"/>
      <c r="AF67" s="22">
        <v>-187355.45</v>
      </c>
      <c r="AG67" s="22"/>
      <c r="AH67" s="22"/>
      <c r="AI67" s="22">
        <v>55654</v>
      </c>
      <c r="AJ67" s="22"/>
      <c r="AK67" s="22">
        <v>1251696.55</v>
      </c>
      <c r="AL67" s="12"/>
      <c r="AM67" s="12"/>
      <c r="AN67" s="12"/>
      <c r="AO67" s="12"/>
      <c r="AP67" s="12">
        <v>271400</v>
      </c>
      <c r="AQ67" s="12">
        <v>271400</v>
      </c>
      <c r="AR67" s="12"/>
      <c r="AS67" s="12"/>
      <c r="AT67" s="12"/>
      <c r="AU67" s="12">
        <v>281500</v>
      </c>
      <c r="AV67" s="12">
        <v>281500</v>
      </c>
      <c r="AW67" s="12"/>
      <c r="AX67" s="12"/>
      <c r="AY67" s="12"/>
      <c r="AZ67" s="13" t="s">
        <v>28</v>
      </c>
      <c r="BA67" s="12">
        <f>BA68</f>
        <v>1244705.07</v>
      </c>
      <c r="BB67" s="7">
        <f t="shared" si="0"/>
        <v>99.441439700381054</v>
      </c>
    </row>
    <row r="68" spans="1:54" ht="110.7" customHeight="1" x14ac:dyDescent="0.3">
      <c r="A68" s="19" t="s">
        <v>96</v>
      </c>
      <c r="B68" s="20" t="s">
        <v>18</v>
      </c>
      <c r="C68" s="20" t="s">
        <v>37</v>
      </c>
      <c r="D68" s="20" t="s">
        <v>85</v>
      </c>
      <c r="E68" s="20" t="s">
        <v>95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 t="s">
        <v>34</v>
      </c>
      <c r="U68" s="20"/>
      <c r="V68" s="23"/>
      <c r="W68" s="23"/>
      <c r="X68" s="23"/>
      <c r="Y68" s="23"/>
      <c r="Z68" s="19" t="s">
        <v>96</v>
      </c>
      <c r="AA68" s="24">
        <v>1251696.55</v>
      </c>
      <c r="AB68" s="24"/>
      <c r="AC68" s="24"/>
      <c r="AD68" s="24">
        <v>239052</v>
      </c>
      <c r="AE68" s="24"/>
      <c r="AF68" s="24">
        <v>-187355.45</v>
      </c>
      <c r="AG68" s="24"/>
      <c r="AH68" s="24"/>
      <c r="AI68" s="24">
        <v>55654</v>
      </c>
      <c r="AJ68" s="24"/>
      <c r="AK68" s="24">
        <v>1251696.55</v>
      </c>
      <c r="AL68" s="12"/>
      <c r="AM68" s="12"/>
      <c r="AN68" s="12"/>
      <c r="AO68" s="12"/>
      <c r="AP68" s="12">
        <v>10000</v>
      </c>
      <c r="AQ68" s="12">
        <v>10000</v>
      </c>
      <c r="AR68" s="12"/>
      <c r="AS68" s="12"/>
      <c r="AT68" s="12"/>
      <c r="AU68" s="12">
        <v>10000</v>
      </c>
      <c r="AV68" s="12">
        <v>10000</v>
      </c>
      <c r="AW68" s="12"/>
      <c r="AX68" s="12"/>
      <c r="AY68" s="12"/>
      <c r="AZ68" s="13" t="s">
        <v>82</v>
      </c>
      <c r="BA68" s="12">
        <v>1244705.07</v>
      </c>
      <c r="BB68" s="7">
        <f t="shared" si="0"/>
        <v>99.441439700381054</v>
      </c>
    </row>
    <row r="69" spans="1:54" ht="63.15" customHeight="1" x14ac:dyDescent="0.3">
      <c r="A69" s="17" t="s">
        <v>97</v>
      </c>
      <c r="B69" s="18" t="s">
        <v>18</v>
      </c>
      <c r="C69" s="18" t="s">
        <v>37</v>
      </c>
      <c r="D69" s="18" t="s">
        <v>85</v>
      </c>
      <c r="E69" s="18" t="s">
        <v>98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21"/>
      <c r="W69" s="21"/>
      <c r="X69" s="21"/>
      <c r="Y69" s="21"/>
      <c r="Z69" s="17" t="s">
        <v>97</v>
      </c>
      <c r="AA69" s="22">
        <v>1926086.4</v>
      </c>
      <c r="AB69" s="22"/>
      <c r="AC69" s="22"/>
      <c r="AD69" s="22"/>
      <c r="AE69" s="22"/>
      <c r="AF69" s="22">
        <v>1926086.4</v>
      </c>
      <c r="AG69" s="22"/>
      <c r="AH69" s="22">
        <v>1686200</v>
      </c>
      <c r="AI69" s="22"/>
      <c r="AJ69" s="22">
        <v>239886.4</v>
      </c>
      <c r="AK69" s="22">
        <v>1926086.4</v>
      </c>
      <c r="AL69" s="12"/>
      <c r="AM69" s="12"/>
      <c r="AN69" s="12"/>
      <c r="AO69" s="12"/>
      <c r="AP69" s="12">
        <v>10000</v>
      </c>
      <c r="AQ69" s="12">
        <v>10000</v>
      </c>
      <c r="AR69" s="12"/>
      <c r="AS69" s="12"/>
      <c r="AT69" s="12"/>
      <c r="AU69" s="12">
        <v>10000</v>
      </c>
      <c r="AV69" s="12">
        <v>10000</v>
      </c>
      <c r="AW69" s="12"/>
      <c r="AX69" s="12"/>
      <c r="AY69" s="12"/>
      <c r="AZ69" s="13" t="s">
        <v>35</v>
      </c>
      <c r="BA69" s="31">
        <f>BA70</f>
        <v>1916455.96</v>
      </c>
      <c r="BB69" s="7">
        <f t="shared" si="0"/>
        <v>99.499999584649998</v>
      </c>
    </row>
    <row r="70" spans="1:54" ht="47.4" customHeight="1" x14ac:dyDescent="0.3">
      <c r="A70" s="19" t="s">
        <v>99</v>
      </c>
      <c r="B70" s="20" t="s">
        <v>18</v>
      </c>
      <c r="C70" s="20" t="s">
        <v>37</v>
      </c>
      <c r="D70" s="20" t="s">
        <v>85</v>
      </c>
      <c r="E70" s="20" t="s">
        <v>98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 t="s">
        <v>34</v>
      </c>
      <c r="U70" s="20"/>
      <c r="V70" s="23"/>
      <c r="W70" s="23"/>
      <c r="X70" s="23"/>
      <c r="Y70" s="23"/>
      <c r="Z70" s="19" t="s">
        <v>99</v>
      </c>
      <c r="AA70" s="24">
        <v>1926086.4</v>
      </c>
      <c r="AB70" s="24"/>
      <c r="AC70" s="24"/>
      <c r="AD70" s="24"/>
      <c r="AE70" s="24"/>
      <c r="AF70" s="24">
        <v>1926086.4</v>
      </c>
      <c r="AG70" s="24"/>
      <c r="AH70" s="24">
        <v>1686200</v>
      </c>
      <c r="AI70" s="24"/>
      <c r="AJ70" s="24">
        <v>239886.4</v>
      </c>
      <c r="AK70" s="24">
        <v>1926086.4</v>
      </c>
      <c r="AL70" s="7"/>
      <c r="AM70" s="7"/>
      <c r="AN70" s="7"/>
      <c r="AO70" s="7"/>
      <c r="AP70" s="7">
        <v>20000</v>
      </c>
      <c r="AQ70" s="7"/>
      <c r="AR70" s="7"/>
      <c r="AS70" s="7"/>
      <c r="AT70" s="7"/>
      <c r="AU70" s="7">
        <v>20000</v>
      </c>
      <c r="AV70" s="7"/>
      <c r="AW70" s="7"/>
      <c r="AX70" s="7"/>
      <c r="AY70" s="7"/>
      <c r="AZ70" s="8" t="s">
        <v>83</v>
      </c>
      <c r="BA70" s="34">
        <v>1916455.96</v>
      </c>
      <c r="BB70" s="7">
        <f t="shared" si="0"/>
        <v>99.499999584649998</v>
      </c>
    </row>
    <row r="71" spans="1:54" ht="63.15" customHeight="1" x14ac:dyDescent="0.3">
      <c r="A71" s="27" t="s">
        <v>102</v>
      </c>
      <c r="B71" s="28" t="s">
        <v>18</v>
      </c>
      <c r="C71" s="28" t="s">
        <v>37</v>
      </c>
      <c r="D71" s="28" t="s">
        <v>103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9"/>
      <c r="W71" s="29"/>
      <c r="X71" s="29"/>
      <c r="Y71" s="29"/>
      <c r="Z71" s="27" t="s">
        <v>102</v>
      </c>
      <c r="AA71" s="30">
        <v>1825000</v>
      </c>
      <c r="AB71" s="30"/>
      <c r="AC71" s="30"/>
      <c r="AD71" s="30">
        <v>1500000</v>
      </c>
      <c r="AE71" s="30"/>
      <c r="AF71" s="30">
        <v>-275000</v>
      </c>
      <c r="AG71" s="30"/>
      <c r="AH71" s="30"/>
      <c r="AI71" s="30">
        <v>-1500000</v>
      </c>
      <c r="AJ71" s="30"/>
      <c r="AK71" s="30">
        <v>1825000</v>
      </c>
      <c r="AL71" s="7"/>
      <c r="AM71" s="7"/>
      <c r="AN71" s="7"/>
      <c r="AO71" s="7"/>
      <c r="AP71" s="7">
        <v>20000</v>
      </c>
      <c r="AQ71" s="7"/>
      <c r="AR71" s="7"/>
      <c r="AS71" s="7"/>
      <c r="AT71" s="7"/>
      <c r="AU71" s="7">
        <v>20000</v>
      </c>
      <c r="AV71" s="7"/>
      <c r="AW71" s="7"/>
      <c r="AX71" s="7"/>
      <c r="AY71" s="7"/>
      <c r="AZ71" s="8" t="s">
        <v>84</v>
      </c>
      <c r="BA71" s="7">
        <f>BA72+BA74</f>
        <v>1788800</v>
      </c>
      <c r="BB71" s="7">
        <f t="shared" si="0"/>
        <v>98.016438356164386</v>
      </c>
    </row>
    <row r="72" spans="1:54" ht="63.15" customHeight="1" x14ac:dyDescent="0.3">
      <c r="A72" s="17" t="s">
        <v>104</v>
      </c>
      <c r="B72" s="18" t="s">
        <v>18</v>
      </c>
      <c r="C72" s="18" t="s">
        <v>37</v>
      </c>
      <c r="D72" s="18" t="s">
        <v>103</v>
      </c>
      <c r="E72" s="18" t="s">
        <v>105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21"/>
      <c r="W72" s="21"/>
      <c r="X72" s="21"/>
      <c r="Y72" s="21"/>
      <c r="Z72" s="17" t="s">
        <v>104</v>
      </c>
      <c r="AA72" s="22">
        <v>325000</v>
      </c>
      <c r="AB72" s="22"/>
      <c r="AC72" s="22"/>
      <c r="AD72" s="22"/>
      <c r="AE72" s="22"/>
      <c r="AF72" s="22">
        <v>-275000</v>
      </c>
      <c r="AG72" s="22"/>
      <c r="AH72" s="22"/>
      <c r="AI72" s="22"/>
      <c r="AJ72" s="22"/>
      <c r="AK72" s="22">
        <v>325000</v>
      </c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8"/>
      <c r="BA72" s="31">
        <f>BA73</f>
        <v>288800</v>
      </c>
      <c r="BB72" s="7">
        <f t="shared" si="0"/>
        <v>88.861538461538458</v>
      </c>
    </row>
    <row r="73" spans="1:54" ht="63.15" customHeight="1" x14ac:dyDescent="0.3">
      <c r="A73" s="19" t="s">
        <v>106</v>
      </c>
      <c r="B73" s="20" t="s">
        <v>18</v>
      </c>
      <c r="C73" s="20" t="s">
        <v>37</v>
      </c>
      <c r="D73" s="20" t="s">
        <v>103</v>
      </c>
      <c r="E73" s="20" t="s">
        <v>105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 t="s">
        <v>34</v>
      </c>
      <c r="U73" s="20"/>
      <c r="V73" s="23"/>
      <c r="W73" s="23"/>
      <c r="X73" s="23"/>
      <c r="Y73" s="23"/>
      <c r="Z73" s="19" t="s">
        <v>106</v>
      </c>
      <c r="AA73" s="24">
        <v>325000</v>
      </c>
      <c r="AB73" s="24"/>
      <c r="AC73" s="24"/>
      <c r="AD73" s="24"/>
      <c r="AE73" s="24"/>
      <c r="AF73" s="24">
        <v>-275000</v>
      </c>
      <c r="AG73" s="24"/>
      <c r="AH73" s="24"/>
      <c r="AI73" s="24"/>
      <c r="AJ73" s="24"/>
      <c r="AK73" s="24">
        <v>325000</v>
      </c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8"/>
      <c r="BA73" s="31">
        <v>288800</v>
      </c>
      <c r="BB73" s="7">
        <f t="shared" si="0"/>
        <v>88.861538461538458</v>
      </c>
    </row>
    <row r="74" spans="1:54" ht="63.15" customHeight="1" x14ac:dyDescent="0.3">
      <c r="A74" s="17" t="s">
        <v>213</v>
      </c>
      <c r="B74" s="18" t="s">
        <v>18</v>
      </c>
      <c r="C74" s="18" t="s">
        <v>37</v>
      </c>
      <c r="D74" s="18" t="s">
        <v>103</v>
      </c>
      <c r="E74" s="18" t="s">
        <v>214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21"/>
      <c r="W74" s="21"/>
      <c r="X74" s="21"/>
      <c r="Y74" s="21"/>
      <c r="Z74" s="17" t="s">
        <v>213</v>
      </c>
      <c r="AA74" s="22">
        <v>1500000</v>
      </c>
      <c r="AB74" s="22"/>
      <c r="AC74" s="22"/>
      <c r="AD74" s="22">
        <v>1500000</v>
      </c>
      <c r="AE74" s="22"/>
      <c r="AF74" s="22"/>
      <c r="AG74" s="22"/>
      <c r="AH74" s="22"/>
      <c r="AI74" s="22">
        <v>-1500000</v>
      </c>
      <c r="AJ74" s="22"/>
      <c r="AK74" s="22">
        <v>1500000</v>
      </c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9" t="s">
        <v>86</v>
      </c>
      <c r="BA74" s="10">
        <f>BA75</f>
        <v>1500000</v>
      </c>
      <c r="BB74" s="7">
        <f t="shared" si="0"/>
        <v>100</v>
      </c>
    </row>
    <row r="75" spans="1:54" ht="79.2" customHeight="1" x14ac:dyDescent="0.3">
      <c r="A75" s="19" t="s">
        <v>215</v>
      </c>
      <c r="B75" s="20" t="s">
        <v>18</v>
      </c>
      <c r="C75" s="20" t="s">
        <v>37</v>
      </c>
      <c r="D75" s="20" t="s">
        <v>103</v>
      </c>
      <c r="E75" s="20" t="s">
        <v>214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 t="s">
        <v>34</v>
      </c>
      <c r="U75" s="20"/>
      <c r="V75" s="23"/>
      <c r="W75" s="23"/>
      <c r="X75" s="23"/>
      <c r="Y75" s="23"/>
      <c r="Z75" s="19" t="s">
        <v>215</v>
      </c>
      <c r="AA75" s="24">
        <v>1500000</v>
      </c>
      <c r="AB75" s="24"/>
      <c r="AC75" s="24"/>
      <c r="AD75" s="24">
        <v>1500000</v>
      </c>
      <c r="AE75" s="24"/>
      <c r="AF75" s="24"/>
      <c r="AG75" s="24"/>
      <c r="AH75" s="24"/>
      <c r="AI75" s="24">
        <v>-1500000</v>
      </c>
      <c r="AJ75" s="24"/>
      <c r="AK75" s="24">
        <v>1500000</v>
      </c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3" t="s">
        <v>88</v>
      </c>
      <c r="BA75" s="12">
        <v>1500000</v>
      </c>
      <c r="BB75" s="7">
        <f t="shared" si="0"/>
        <v>100</v>
      </c>
    </row>
    <row r="76" spans="1:54" ht="31.65" customHeight="1" x14ac:dyDescent="0.3">
      <c r="A76" s="27" t="s">
        <v>107</v>
      </c>
      <c r="B76" s="28" t="s">
        <v>18</v>
      </c>
      <c r="C76" s="28" t="s">
        <v>108</v>
      </c>
      <c r="D76" s="28" t="s">
        <v>21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9"/>
      <c r="W76" s="29"/>
      <c r="X76" s="29"/>
      <c r="Y76" s="29"/>
      <c r="Z76" s="27" t="s">
        <v>107</v>
      </c>
      <c r="AA76" s="30">
        <v>22966469.280000001</v>
      </c>
      <c r="AB76" s="30"/>
      <c r="AC76" s="30">
        <v>7280300</v>
      </c>
      <c r="AD76" s="30"/>
      <c r="AE76" s="30">
        <v>384517.33</v>
      </c>
      <c r="AF76" s="30">
        <v>5863651.9500000002</v>
      </c>
      <c r="AG76" s="30"/>
      <c r="AH76" s="30">
        <v>5290324.95</v>
      </c>
      <c r="AI76" s="30"/>
      <c r="AJ76" s="30">
        <v>44982</v>
      </c>
      <c r="AK76" s="30">
        <v>22966469.280000001</v>
      </c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3" t="s">
        <v>45</v>
      </c>
      <c r="BA76" s="32">
        <f>BA77+BA82+BA88</f>
        <v>21347810.709999997</v>
      </c>
      <c r="BB76" s="7">
        <f t="shared" si="0"/>
        <v>92.952079180017506</v>
      </c>
    </row>
    <row r="77" spans="1:54" ht="15.75" customHeight="1" x14ac:dyDescent="0.3">
      <c r="A77" s="27" t="s">
        <v>109</v>
      </c>
      <c r="B77" s="28" t="s">
        <v>18</v>
      </c>
      <c r="C77" s="28" t="s">
        <v>108</v>
      </c>
      <c r="D77" s="28" t="s">
        <v>20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9"/>
      <c r="W77" s="29"/>
      <c r="X77" s="29"/>
      <c r="Y77" s="29"/>
      <c r="Z77" s="27" t="s">
        <v>109</v>
      </c>
      <c r="AA77" s="30">
        <v>1844500</v>
      </c>
      <c r="AB77" s="30"/>
      <c r="AC77" s="30"/>
      <c r="AD77" s="30"/>
      <c r="AE77" s="30"/>
      <c r="AF77" s="30">
        <v>-1078500</v>
      </c>
      <c r="AG77" s="30"/>
      <c r="AH77" s="30"/>
      <c r="AI77" s="30"/>
      <c r="AJ77" s="30"/>
      <c r="AK77" s="30">
        <v>1844500</v>
      </c>
      <c r="AL77" s="7"/>
      <c r="AM77" s="7"/>
      <c r="AN77" s="7"/>
      <c r="AO77" s="7"/>
      <c r="AP77" s="7">
        <v>1679660</v>
      </c>
      <c r="AQ77" s="7"/>
      <c r="AR77" s="7">
        <v>497300</v>
      </c>
      <c r="AS77" s="7">
        <v>21260</v>
      </c>
      <c r="AT77" s="7"/>
      <c r="AU77" s="7">
        <v>1747910</v>
      </c>
      <c r="AV77" s="7"/>
      <c r="AW77" s="7">
        <v>497300</v>
      </c>
      <c r="AX77" s="7">
        <v>22110</v>
      </c>
      <c r="AY77" s="7"/>
      <c r="AZ77" s="8" t="s">
        <v>89</v>
      </c>
      <c r="BA77" s="7">
        <f>BA78+BA80</f>
        <v>1822115.0999999999</v>
      </c>
      <c r="BB77" s="7">
        <f t="shared" si="0"/>
        <v>98.786397397668736</v>
      </c>
    </row>
    <row r="78" spans="1:54" ht="31.65" customHeight="1" x14ac:dyDescent="0.3">
      <c r="A78" s="17" t="s">
        <v>110</v>
      </c>
      <c r="B78" s="18" t="s">
        <v>18</v>
      </c>
      <c r="C78" s="18" t="s">
        <v>108</v>
      </c>
      <c r="D78" s="18" t="s">
        <v>20</v>
      </c>
      <c r="E78" s="18" t="s">
        <v>111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21"/>
      <c r="W78" s="21"/>
      <c r="X78" s="21"/>
      <c r="Y78" s="21"/>
      <c r="Z78" s="17" t="s">
        <v>110</v>
      </c>
      <c r="AA78" s="22">
        <v>1320000</v>
      </c>
      <c r="AB78" s="22"/>
      <c r="AC78" s="22"/>
      <c r="AD78" s="22"/>
      <c r="AE78" s="22"/>
      <c r="AF78" s="22"/>
      <c r="AG78" s="22"/>
      <c r="AH78" s="22"/>
      <c r="AI78" s="22"/>
      <c r="AJ78" s="22"/>
      <c r="AK78" s="22">
        <v>1320000</v>
      </c>
      <c r="AL78" s="7"/>
      <c r="AM78" s="7"/>
      <c r="AN78" s="7"/>
      <c r="AO78" s="7"/>
      <c r="AP78" s="7">
        <v>1679660</v>
      </c>
      <c r="AQ78" s="7"/>
      <c r="AR78" s="7">
        <v>497300</v>
      </c>
      <c r="AS78" s="7">
        <v>21260</v>
      </c>
      <c r="AT78" s="7"/>
      <c r="AU78" s="7">
        <v>1747910</v>
      </c>
      <c r="AV78" s="7"/>
      <c r="AW78" s="7">
        <v>497300</v>
      </c>
      <c r="AX78" s="7">
        <v>22110</v>
      </c>
      <c r="AY78" s="7"/>
      <c r="AZ78" s="8" t="s">
        <v>90</v>
      </c>
      <c r="BA78" s="31">
        <f>BA79</f>
        <v>1300382.93</v>
      </c>
      <c r="BB78" s="7">
        <f t="shared" si="0"/>
        <v>98.513858333333332</v>
      </c>
    </row>
    <row r="79" spans="1:54" ht="110.7" customHeight="1" x14ac:dyDescent="0.3">
      <c r="A79" s="19" t="s">
        <v>112</v>
      </c>
      <c r="B79" s="20" t="s">
        <v>18</v>
      </c>
      <c r="C79" s="20" t="s">
        <v>108</v>
      </c>
      <c r="D79" s="20" t="s">
        <v>20</v>
      </c>
      <c r="E79" s="20" t="s">
        <v>111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 t="s">
        <v>34</v>
      </c>
      <c r="U79" s="20"/>
      <c r="V79" s="23"/>
      <c r="W79" s="23"/>
      <c r="X79" s="23"/>
      <c r="Y79" s="23"/>
      <c r="Z79" s="19" t="s">
        <v>112</v>
      </c>
      <c r="AA79" s="24">
        <v>1320000</v>
      </c>
      <c r="AB79" s="24"/>
      <c r="AC79" s="24"/>
      <c r="AD79" s="24"/>
      <c r="AE79" s="24"/>
      <c r="AF79" s="24"/>
      <c r="AG79" s="24"/>
      <c r="AH79" s="24"/>
      <c r="AI79" s="24"/>
      <c r="AJ79" s="24"/>
      <c r="AK79" s="24">
        <v>1320000</v>
      </c>
      <c r="AL79" s="10"/>
      <c r="AM79" s="10"/>
      <c r="AN79" s="10"/>
      <c r="AO79" s="10"/>
      <c r="AP79" s="10">
        <v>761100</v>
      </c>
      <c r="AQ79" s="10"/>
      <c r="AR79" s="10"/>
      <c r="AS79" s="10"/>
      <c r="AT79" s="10"/>
      <c r="AU79" s="10">
        <v>828500</v>
      </c>
      <c r="AV79" s="10"/>
      <c r="AW79" s="10"/>
      <c r="AX79" s="10"/>
      <c r="AY79" s="10"/>
      <c r="AZ79" s="9" t="s">
        <v>91</v>
      </c>
      <c r="BA79" s="10">
        <v>1300382.93</v>
      </c>
      <c r="BB79" s="7">
        <f t="shared" si="0"/>
        <v>98.513858333333332</v>
      </c>
    </row>
    <row r="80" spans="1:54" ht="158.1" customHeight="1" x14ac:dyDescent="0.3">
      <c r="A80" s="17" t="s">
        <v>113</v>
      </c>
      <c r="B80" s="18" t="s">
        <v>18</v>
      </c>
      <c r="C80" s="18" t="s">
        <v>108</v>
      </c>
      <c r="D80" s="18" t="s">
        <v>20</v>
      </c>
      <c r="E80" s="18" t="s">
        <v>114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21"/>
      <c r="W80" s="21"/>
      <c r="X80" s="21"/>
      <c r="Y80" s="21"/>
      <c r="Z80" s="17" t="s">
        <v>113</v>
      </c>
      <c r="AA80" s="22">
        <v>524500</v>
      </c>
      <c r="AB80" s="22"/>
      <c r="AC80" s="22"/>
      <c r="AD80" s="22"/>
      <c r="AE80" s="22"/>
      <c r="AF80" s="22">
        <v>-1078500</v>
      </c>
      <c r="AG80" s="22"/>
      <c r="AH80" s="22"/>
      <c r="AI80" s="22"/>
      <c r="AJ80" s="22"/>
      <c r="AK80" s="22">
        <v>524500</v>
      </c>
      <c r="AL80" s="12"/>
      <c r="AM80" s="12"/>
      <c r="AN80" s="12"/>
      <c r="AO80" s="12"/>
      <c r="AP80" s="12">
        <v>761100</v>
      </c>
      <c r="AQ80" s="12"/>
      <c r="AR80" s="12"/>
      <c r="AS80" s="12"/>
      <c r="AT80" s="12"/>
      <c r="AU80" s="12">
        <v>828500</v>
      </c>
      <c r="AV80" s="12"/>
      <c r="AW80" s="12"/>
      <c r="AX80" s="12"/>
      <c r="AY80" s="12"/>
      <c r="AZ80" s="11" t="s">
        <v>93</v>
      </c>
      <c r="BA80" s="12">
        <f>BA81</f>
        <v>521732.17</v>
      </c>
      <c r="BB80" s="7">
        <f t="shared" ref="BB80:BB139" si="1">BA80/AA80*100</f>
        <v>99.472291706387026</v>
      </c>
    </row>
    <row r="81" spans="1:54" ht="63.15" customHeight="1" x14ac:dyDescent="0.3">
      <c r="A81" s="19" t="s">
        <v>115</v>
      </c>
      <c r="B81" s="20" t="s">
        <v>18</v>
      </c>
      <c r="C81" s="20" t="s">
        <v>108</v>
      </c>
      <c r="D81" s="20" t="s">
        <v>20</v>
      </c>
      <c r="E81" s="20" t="s">
        <v>114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 t="s">
        <v>34</v>
      </c>
      <c r="U81" s="20"/>
      <c r="V81" s="23"/>
      <c r="W81" s="23"/>
      <c r="X81" s="23"/>
      <c r="Y81" s="23"/>
      <c r="Z81" s="19" t="s">
        <v>115</v>
      </c>
      <c r="AA81" s="24">
        <v>524500</v>
      </c>
      <c r="AB81" s="24"/>
      <c r="AC81" s="24"/>
      <c r="AD81" s="24"/>
      <c r="AE81" s="24"/>
      <c r="AF81" s="24">
        <v>-1078500</v>
      </c>
      <c r="AG81" s="24"/>
      <c r="AH81" s="24"/>
      <c r="AI81" s="24"/>
      <c r="AJ81" s="24"/>
      <c r="AK81" s="24">
        <v>524500</v>
      </c>
      <c r="AL81" s="12"/>
      <c r="AM81" s="12"/>
      <c r="AN81" s="12"/>
      <c r="AO81" s="12"/>
      <c r="AP81" s="12">
        <v>761100</v>
      </c>
      <c r="AQ81" s="12"/>
      <c r="AR81" s="12"/>
      <c r="AS81" s="12"/>
      <c r="AT81" s="12"/>
      <c r="AU81" s="12">
        <v>828500</v>
      </c>
      <c r="AV81" s="12"/>
      <c r="AW81" s="12"/>
      <c r="AX81" s="12"/>
      <c r="AY81" s="12"/>
      <c r="AZ81" s="13" t="s">
        <v>35</v>
      </c>
      <c r="BA81" s="12">
        <v>521732.17</v>
      </c>
      <c r="BB81" s="7">
        <f t="shared" si="1"/>
        <v>99.472291706387026</v>
      </c>
    </row>
    <row r="82" spans="1:54" ht="63.15" customHeight="1" x14ac:dyDescent="0.3">
      <c r="A82" s="27" t="s">
        <v>116</v>
      </c>
      <c r="B82" s="28" t="s">
        <v>18</v>
      </c>
      <c r="C82" s="28" t="s">
        <v>108</v>
      </c>
      <c r="D82" s="28" t="s">
        <v>23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9"/>
      <c r="W82" s="29"/>
      <c r="X82" s="29"/>
      <c r="Y82" s="29"/>
      <c r="Z82" s="27" t="s">
        <v>116</v>
      </c>
      <c r="AA82" s="30">
        <v>7086113.6699999999</v>
      </c>
      <c r="AB82" s="30"/>
      <c r="AC82" s="30"/>
      <c r="AD82" s="30"/>
      <c r="AE82" s="30"/>
      <c r="AF82" s="30">
        <v>6586113.6699999999</v>
      </c>
      <c r="AG82" s="30"/>
      <c r="AH82" s="30">
        <v>5522660.6699999999</v>
      </c>
      <c r="AI82" s="30"/>
      <c r="AJ82" s="30">
        <v>57427.19</v>
      </c>
      <c r="AK82" s="30">
        <v>7086113.6699999999</v>
      </c>
      <c r="AL82" s="10"/>
      <c r="AM82" s="10"/>
      <c r="AN82" s="10"/>
      <c r="AO82" s="10"/>
      <c r="AP82" s="10">
        <v>271260</v>
      </c>
      <c r="AQ82" s="10"/>
      <c r="AR82" s="10"/>
      <c r="AS82" s="10">
        <v>21260</v>
      </c>
      <c r="AT82" s="10"/>
      <c r="AU82" s="10">
        <v>272110</v>
      </c>
      <c r="AV82" s="10"/>
      <c r="AW82" s="10"/>
      <c r="AX82" s="10">
        <v>22110</v>
      </c>
      <c r="AY82" s="10"/>
      <c r="AZ82" s="9" t="s">
        <v>94</v>
      </c>
      <c r="BA82" s="32">
        <f>BA83+BA86</f>
        <v>6428771.7000000002</v>
      </c>
      <c r="BB82" s="7">
        <f t="shared" si="1"/>
        <v>90.723519257347732</v>
      </c>
    </row>
    <row r="83" spans="1:54" ht="110.7" customHeight="1" x14ac:dyDescent="0.3">
      <c r="A83" s="17" t="s">
        <v>117</v>
      </c>
      <c r="B83" s="18" t="s">
        <v>18</v>
      </c>
      <c r="C83" s="18" t="s">
        <v>108</v>
      </c>
      <c r="D83" s="18" t="s">
        <v>23</v>
      </c>
      <c r="E83" s="18" t="s">
        <v>118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21"/>
      <c r="W83" s="21"/>
      <c r="X83" s="21"/>
      <c r="Y83" s="21"/>
      <c r="Z83" s="17" t="s">
        <v>117</v>
      </c>
      <c r="AA83" s="22">
        <v>1489000</v>
      </c>
      <c r="AB83" s="22"/>
      <c r="AC83" s="22"/>
      <c r="AD83" s="22"/>
      <c r="AE83" s="22"/>
      <c r="AF83" s="22">
        <v>989000</v>
      </c>
      <c r="AG83" s="22"/>
      <c r="AH83" s="22"/>
      <c r="AI83" s="22"/>
      <c r="AJ83" s="22"/>
      <c r="AK83" s="22">
        <v>1489000</v>
      </c>
      <c r="AL83" s="12"/>
      <c r="AM83" s="12"/>
      <c r="AN83" s="12"/>
      <c r="AO83" s="12"/>
      <c r="AP83" s="12">
        <v>271260</v>
      </c>
      <c r="AQ83" s="12"/>
      <c r="AR83" s="12"/>
      <c r="AS83" s="12">
        <v>21260</v>
      </c>
      <c r="AT83" s="12"/>
      <c r="AU83" s="12">
        <v>272110</v>
      </c>
      <c r="AV83" s="12"/>
      <c r="AW83" s="12"/>
      <c r="AX83" s="12">
        <v>22110</v>
      </c>
      <c r="AY83" s="12"/>
      <c r="AZ83" s="13" t="s">
        <v>96</v>
      </c>
      <c r="BA83" s="12">
        <f>BA84+BA85</f>
        <v>935113.4800000001</v>
      </c>
      <c r="BB83" s="7">
        <f t="shared" si="1"/>
        <v>62.801442578912024</v>
      </c>
    </row>
    <row r="84" spans="1:54" ht="63.15" customHeight="1" x14ac:dyDescent="0.3">
      <c r="A84" s="19" t="s">
        <v>119</v>
      </c>
      <c r="B84" s="20" t="s">
        <v>18</v>
      </c>
      <c r="C84" s="20" t="s">
        <v>108</v>
      </c>
      <c r="D84" s="20" t="s">
        <v>23</v>
      </c>
      <c r="E84" s="20" t="s">
        <v>118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 t="s">
        <v>34</v>
      </c>
      <c r="U84" s="20"/>
      <c r="V84" s="23"/>
      <c r="W84" s="23"/>
      <c r="X84" s="23"/>
      <c r="Y84" s="23"/>
      <c r="Z84" s="19" t="s">
        <v>119</v>
      </c>
      <c r="AA84" s="24">
        <v>1400000</v>
      </c>
      <c r="AB84" s="24"/>
      <c r="AC84" s="24"/>
      <c r="AD84" s="24"/>
      <c r="AE84" s="24"/>
      <c r="AF84" s="24">
        <v>900000</v>
      </c>
      <c r="AG84" s="24"/>
      <c r="AH84" s="24"/>
      <c r="AI84" s="24"/>
      <c r="AJ84" s="24"/>
      <c r="AK84" s="24">
        <v>1400000</v>
      </c>
      <c r="AL84" s="12"/>
      <c r="AM84" s="12"/>
      <c r="AN84" s="12"/>
      <c r="AO84" s="12"/>
      <c r="AP84" s="12">
        <v>271260</v>
      </c>
      <c r="AQ84" s="12"/>
      <c r="AR84" s="12"/>
      <c r="AS84" s="12">
        <v>21260</v>
      </c>
      <c r="AT84" s="12"/>
      <c r="AU84" s="12">
        <v>272110</v>
      </c>
      <c r="AV84" s="12"/>
      <c r="AW84" s="12"/>
      <c r="AX84" s="12">
        <v>22110</v>
      </c>
      <c r="AY84" s="12"/>
      <c r="AZ84" s="13" t="s">
        <v>35</v>
      </c>
      <c r="BA84" s="12">
        <v>846130.43</v>
      </c>
      <c r="BB84" s="7">
        <f t="shared" si="1"/>
        <v>60.437887857142854</v>
      </c>
    </row>
    <row r="85" spans="1:54" ht="63.15" customHeight="1" x14ac:dyDescent="0.3">
      <c r="A85" s="19" t="s">
        <v>216</v>
      </c>
      <c r="B85" s="20" t="s">
        <v>18</v>
      </c>
      <c r="C85" s="20" t="s">
        <v>108</v>
      </c>
      <c r="D85" s="20" t="s">
        <v>23</v>
      </c>
      <c r="E85" s="20" t="s">
        <v>118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 t="s">
        <v>192</v>
      </c>
      <c r="U85" s="20"/>
      <c r="V85" s="23"/>
      <c r="W85" s="23"/>
      <c r="X85" s="23"/>
      <c r="Y85" s="23"/>
      <c r="Z85" s="19" t="s">
        <v>216</v>
      </c>
      <c r="AA85" s="24">
        <v>89000</v>
      </c>
      <c r="AB85" s="24"/>
      <c r="AC85" s="24"/>
      <c r="AD85" s="24"/>
      <c r="AE85" s="24"/>
      <c r="AF85" s="24">
        <v>89000</v>
      </c>
      <c r="AG85" s="24"/>
      <c r="AH85" s="24"/>
      <c r="AI85" s="24"/>
      <c r="AJ85" s="24"/>
      <c r="AK85" s="24">
        <v>89000</v>
      </c>
      <c r="AL85" s="10"/>
      <c r="AM85" s="10"/>
      <c r="AN85" s="10"/>
      <c r="AO85" s="10"/>
      <c r="AP85" s="10">
        <v>647300</v>
      </c>
      <c r="AQ85" s="10"/>
      <c r="AR85" s="10">
        <v>497300</v>
      </c>
      <c r="AS85" s="10"/>
      <c r="AT85" s="10"/>
      <c r="AU85" s="10">
        <v>647300</v>
      </c>
      <c r="AV85" s="10"/>
      <c r="AW85" s="10">
        <v>497300</v>
      </c>
      <c r="AX85" s="10"/>
      <c r="AY85" s="10"/>
      <c r="AZ85" s="9" t="s">
        <v>97</v>
      </c>
      <c r="BA85" s="10">
        <v>88983.05</v>
      </c>
      <c r="BB85" s="7">
        <f t="shared" si="1"/>
        <v>99.980955056179781</v>
      </c>
    </row>
    <row r="86" spans="1:54" ht="110.7" customHeight="1" x14ac:dyDescent="0.3">
      <c r="A86" s="17" t="s">
        <v>193</v>
      </c>
      <c r="B86" s="18" t="s">
        <v>18</v>
      </c>
      <c r="C86" s="18" t="s">
        <v>108</v>
      </c>
      <c r="D86" s="18" t="s">
        <v>23</v>
      </c>
      <c r="E86" s="18" t="s">
        <v>194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21"/>
      <c r="W86" s="21"/>
      <c r="X86" s="21"/>
      <c r="Y86" s="21"/>
      <c r="Z86" s="17" t="s">
        <v>193</v>
      </c>
      <c r="AA86" s="22">
        <v>5597113.6699999999</v>
      </c>
      <c r="AB86" s="22"/>
      <c r="AC86" s="22"/>
      <c r="AD86" s="22"/>
      <c r="AE86" s="22"/>
      <c r="AF86" s="22">
        <v>5597113.6699999999</v>
      </c>
      <c r="AG86" s="22"/>
      <c r="AH86" s="22">
        <v>5522660.6699999999</v>
      </c>
      <c r="AI86" s="22"/>
      <c r="AJ86" s="22">
        <v>57427.19</v>
      </c>
      <c r="AK86" s="22">
        <v>5597113.6699999999</v>
      </c>
      <c r="AL86" s="12"/>
      <c r="AM86" s="12"/>
      <c r="AN86" s="12"/>
      <c r="AO86" s="12"/>
      <c r="AP86" s="12">
        <v>647300</v>
      </c>
      <c r="AQ86" s="12"/>
      <c r="AR86" s="12">
        <v>497300</v>
      </c>
      <c r="AS86" s="12"/>
      <c r="AT86" s="12"/>
      <c r="AU86" s="12">
        <v>647300</v>
      </c>
      <c r="AV86" s="12"/>
      <c r="AW86" s="12">
        <v>497300</v>
      </c>
      <c r="AX86" s="12"/>
      <c r="AY86" s="12"/>
      <c r="AZ86" s="13" t="s">
        <v>99</v>
      </c>
      <c r="BA86" s="12">
        <f>BA87</f>
        <v>5493658.2199999997</v>
      </c>
      <c r="BB86" s="7">
        <f t="shared" si="1"/>
        <v>98.15162856965884</v>
      </c>
    </row>
    <row r="87" spans="1:54" ht="63.15" customHeight="1" x14ac:dyDescent="0.3">
      <c r="A87" s="19" t="s">
        <v>195</v>
      </c>
      <c r="B87" s="20" t="s">
        <v>18</v>
      </c>
      <c r="C87" s="20" t="s">
        <v>108</v>
      </c>
      <c r="D87" s="20" t="s">
        <v>23</v>
      </c>
      <c r="E87" s="20" t="s">
        <v>194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 t="s">
        <v>192</v>
      </c>
      <c r="U87" s="20"/>
      <c r="V87" s="23"/>
      <c r="W87" s="23"/>
      <c r="X87" s="23"/>
      <c r="Y87" s="23"/>
      <c r="Z87" s="19" t="s">
        <v>195</v>
      </c>
      <c r="AA87" s="24">
        <v>5597113.6699999999</v>
      </c>
      <c r="AB87" s="24"/>
      <c r="AC87" s="24"/>
      <c r="AD87" s="24"/>
      <c r="AE87" s="24"/>
      <c r="AF87" s="24">
        <v>5597113.6699999999</v>
      </c>
      <c r="AG87" s="24"/>
      <c r="AH87" s="24">
        <v>5522660.6699999999</v>
      </c>
      <c r="AI87" s="24"/>
      <c r="AJ87" s="24">
        <v>57427.19</v>
      </c>
      <c r="AK87" s="24">
        <v>5597113.6699999999</v>
      </c>
      <c r="AL87" s="12"/>
      <c r="AM87" s="12"/>
      <c r="AN87" s="12"/>
      <c r="AO87" s="12"/>
      <c r="AP87" s="12">
        <v>647300</v>
      </c>
      <c r="AQ87" s="12"/>
      <c r="AR87" s="12">
        <v>497300</v>
      </c>
      <c r="AS87" s="12"/>
      <c r="AT87" s="12"/>
      <c r="AU87" s="12">
        <v>647300</v>
      </c>
      <c r="AV87" s="12"/>
      <c r="AW87" s="12">
        <v>497300</v>
      </c>
      <c r="AX87" s="12"/>
      <c r="AY87" s="12"/>
      <c r="AZ87" s="13" t="s">
        <v>35</v>
      </c>
      <c r="BA87" s="12">
        <v>5493658.2199999997</v>
      </c>
      <c r="BB87" s="7">
        <f t="shared" si="1"/>
        <v>98.15162856965884</v>
      </c>
    </row>
    <row r="88" spans="1:54" ht="63.15" customHeight="1" x14ac:dyDescent="0.3">
      <c r="A88" s="27" t="s">
        <v>122</v>
      </c>
      <c r="B88" s="28" t="s">
        <v>18</v>
      </c>
      <c r="C88" s="28" t="s">
        <v>108</v>
      </c>
      <c r="D88" s="28" t="s">
        <v>30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9"/>
      <c r="W88" s="29"/>
      <c r="X88" s="29"/>
      <c r="Y88" s="29"/>
      <c r="Z88" s="27" t="s">
        <v>122</v>
      </c>
      <c r="AA88" s="30">
        <v>14035855.609999999</v>
      </c>
      <c r="AB88" s="30"/>
      <c r="AC88" s="30">
        <v>7280300</v>
      </c>
      <c r="AD88" s="30"/>
      <c r="AE88" s="30">
        <v>384517.33</v>
      </c>
      <c r="AF88" s="30">
        <v>356038.28</v>
      </c>
      <c r="AG88" s="30"/>
      <c r="AH88" s="30">
        <v>-232335.72</v>
      </c>
      <c r="AI88" s="30"/>
      <c r="AJ88" s="30">
        <v>-12445.19</v>
      </c>
      <c r="AK88" s="30">
        <v>14035855.609999999</v>
      </c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9" t="s">
        <v>100</v>
      </c>
      <c r="BA88" s="32">
        <f>BA89+BA92+BA94+BA96+BA98+BA100+BA102+BA104+BA106+BA108</f>
        <v>13096923.909999998</v>
      </c>
      <c r="BB88" s="7">
        <f t="shared" si="1"/>
        <v>93.310477636069095</v>
      </c>
    </row>
    <row r="89" spans="1:54" ht="110.7" customHeight="1" x14ac:dyDescent="0.3">
      <c r="A89" s="17" t="s">
        <v>123</v>
      </c>
      <c r="B89" s="18" t="s">
        <v>18</v>
      </c>
      <c r="C89" s="18" t="s">
        <v>108</v>
      </c>
      <c r="D89" s="18" t="s">
        <v>30</v>
      </c>
      <c r="E89" s="18" t="s">
        <v>124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21"/>
      <c r="W89" s="21"/>
      <c r="X89" s="21"/>
      <c r="Y89" s="21"/>
      <c r="Z89" s="17" t="s">
        <v>123</v>
      </c>
      <c r="AA89" s="22">
        <v>3466500</v>
      </c>
      <c r="AB89" s="22"/>
      <c r="AC89" s="22"/>
      <c r="AD89" s="22"/>
      <c r="AE89" s="22"/>
      <c r="AF89" s="22">
        <v>506500</v>
      </c>
      <c r="AG89" s="22"/>
      <c r="AH89" s="22"/>
      <c r="AI89" s="22"/>
      <c r="AJ89" s="22"/>
      <c r="AK89" s="22">
        <v>3466500</v>
      </c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3" t="s">
        <v>101</v>
      </c>
      <c r="BA89" s="12">
        <f>BA90+BA91</f>
        <v>3353080.11</v>
      </c>
      <c r="BB89" s="7">
        <f t="shared" si="1"/>
        <v>96.728115101687578</v>
      </c>
    </row>
    <row r="90" spans="1:54" ht="63.15" customHeight="1" x14ac:dyDescent="0.3">
      <c r="A90" s="19" t="s">
        <v>125</v>
      </c>
      <c r="B90" s="20" t="s">
        <v>18</v>
      </c>
      <c r="C90" s="20" t="s">
        <v>108</v>
      </c>
      <c r="D90" s="20" t="s">
        <v>30</v>
      </c>
      <c r="E90" s="20" t="s">
        <v>124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 t="s">
        <v>34</v>
      </c>
      <c r="U90" s="20"/>
      <c r="V90" s="23"/>
      <c r="W90" s="23"/>
      <c r="X90" s="23"/>
      <c r="Y90" s="23"/>
      <c r="Z90" s="19" t="s">
        <v>125</v>
      </c>
      <c r="AA90" s="24">
        <v>3456500</v>
      </c>
      <c r="AB90" s="24"/>
      <c r="AC90" s="24"/>
      <c r="AD90" s="24"/>
      <c r="AE90" s="24"/>
      <c r="AF90" s="24">
        <v>506500</v>
      </c>
      <c r="AG90" s="24"/>
      <c r="AH90" s="24"/>
      <c r="AI90" s="24"/>
      <c r="AJ90" s="24"/>
      <c r="AK90" s="24">
        <v>3456500</v>
      </c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3" t="s">
        <v>35</v>
      </c>
      <c r="BA90" s="12">
        <v>3347454.04</v>
      </c>
      <c r="BB90" s="7">
        <f t="shared" si="1"/>
        <v>96.845191378562134</v>
      </c>
    </row>
    <row r="91" spans="1:54" ht="31.65" customHeight="1" x14ac:dyDescent="0.3">
      <c r="A91" s="19" t="s">
        <v>126</v>
      </c>
      <c r="B91" s="20" t="s">
        <v>18</v>
      </c>
      <c r="C91" s="20" t="s">
        <v>108</v>
      </c>
      <c r="D91" s="20" t="s">
        <v>30</v>
      </c>
      <c r="E91" s="20" t="s">
        <v>124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 t="s">
        <v>44</v>
      </c>
      <c r="U91" s="20"/>
      <c r="V91" s="23"/>
      <c r="W91" s="23"/>
      <c r="X91" s="23"/>
      <c r="Y91" s="23"/>
      <c r="Z91" s="19" t="s">
        <v>126</v>
      </c>
      <c r="AA91" s="24">
        <v>10000</v>
      </c>
      <c r="AB91" s="24"/>
      <c r="AC91" s="24"/>
      <c r="AD91" s="24"/>
      <c r="AE91" s="24"/>
      <c r="AF91" s="24"/>
      <c r="AG91" s="24"/>
      <c r="AH91" s="24"/>
      <c r="AI91" s="24"/>
      <c r="AJ91" s="24"/>
      <c r="AK91" s="24">
        <v>10000</v>
      </c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8" t="s">
        <v>102</v>
      </c>
      <c r="BA91" s="31">
        <v>5626.07</v>
      </c>
      <c r="BB91" s="7">
        <f t="shared" si="1"/>
        <v>56.2607</v>
      </c>
    </row>
    <row r="92" spans="1:54" ht="31.65" customHeight="1" x14ac:dyDescent="0.3">
      <c r="A92" s="17" t="s">
        <v>127</v>
      </c>
      <c r="B92" s="18" t="s">
        <v>18</v>
      </c>
      <c r="C92" s="18" t="s">
        <v>108</v>
      </c>
      <c r="D92" s="18" t="s">
        <v>30</v>
      </c>
      <c r="E92" s="18" t="s">
        <v>128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21"/>
      <c r="W92" s="21"/>
      <c r="X92" s="21"/>
      <c r="Y92" s="21"/>
      <c r="Z92" s="17" t="s">
        <v>127</v>
      </c>
      <c r="AA92" s="22">
        <v>1029874</v>
      </c>
      <c r="AB92" s="22"/>
      <c r="AC92" s="22"/>
      <c r="AD92" s="22"/>
      <c r="AE92" s="22"/>
      <c r="AF92" s="22">
        <v>39874</v>
      </c>
      <c r="AG92" s="22"/>
      <c r="AH92" s="22"/>
      <c r="AI92" s="22"/>
      <c r="AJ92" s="22"/>
      <c r="AK92" s="22">
        <v>1029874</v>
      </c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9" t="s">
        <v>104</v>
      </c>
      <c r="BA92" s="10">
        <f>BA93</f>
        <v>770716.02</v>
      </c>
      <c r="BB92" s="7">
        <f t="shared" si="1"/>
        <v>74.835952747617668</v>
      </c>
    </row>
    <row r="93" spans="1:54" ht="79.2" customHeight="1" x14ac:dyDescent="0.3">
      <c r="A93" s="19" t="s">
        <v>129</v>
      </c>
      <c r="B93" s="20" t="s">
        <v>18</v>
      </c>
      <c r="C93" s="20" t="s">
        <v>108</v>
      </c>
      <c r="D93" s="20" t="s">
        <v>30</v>
      </c>
      <c r="E93" s="20" t="s">
        <v>128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 t="s">
        <v>34</v>
      </c>
      <c r="U93" s="20"/>
      <c r="V93" s="23"/>
      <c r="W93" s="23"/>
      <c r="X93" s="23"/>
      <c r="Y93" s="23"/>
      <c r="Z93" s="19" t="s">
        <v>129</v>
      </c>
      <c r="AA93" s="24">
        <v>1029874</v>
      </c>
      <c r="AB93" s="24"/>
      <c r="AC93" s="24"/>
      <c r="AD93" s="24"/>
      <c r="AE93" s="24"/>
      <c r="AF93" s="24">
        <v>39874</v>
      </c>
      <c r="AG93" s="24"/>
      <c r="AH93" s="24"/>
      <c r="AI93" s="24"/>
      <c r="AJ93" s="24"/>
      <c r="AK93" s="24">
        <v>1029874</v>
      </c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3" t="s">
        <v>106</v>
      </c>
      <c r="BA93" s="12">
        <v>770716.02</v>
      </c>
      <c r="BB93" s="7">
        <f t="shared" si="1"/>
        <v>74.835952747617668</v>
      </c>
    </row>
    <row r="94" spans="1:54" ht="63.15" customHeight="1" x14ac:dyDescent="0.3">
      <c r="A94" s="17" t="s">
        <v>130</v>
      </c>
      <c r="B94" s="18" t="s">
        <v>18</v>
      </c>
      <c r="C94" s="18" t="s">
        <v>108</v>
      </c>
      <c r="D94" s="18" t="s">
        <v>30</v>
      </c>
      <c r="E94" s="18" t="s">
        <v>131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21"/>
      <c r="W94" s="21"/>
      <c r="X94" s="21"/>
      <c r="Y94" s="21"/>
      <c r="Z94" s="17" t="s">
        <v>130</v>
      </c>
      <c r="AA94" s="22">
        <v>164000</v>
      </c>
      <c r="AB94" s="22"/>
      <c r="AC94" s="22"/>
      <c r="AD94" s="22"/>
      <c r="AE94" s="22"/>
      <c r="AF94" s="22">
        <v>-36000</v>
      </c>
      <c r="AG94" s="22"/>
      <c r="AH94" s="22"/>
      <c r="AI94" s="22"/>
      <c r="AJ94" s="22"/>
      <c r="AK94" s="22">
        <v>164000</v>
      </c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3" t="s">
        <v>35</v>
      </c>
      <c r="BA94" s="12">
        <f>BA95</f>
        <v>151017.72</v>
      </c>
      <c r="BB94" s="7">
        <f t="shared" si="1"/>
        <v>92.083975609756095</v>
      </c>
    </row>
    <row r="95" spans="1:54" ht="31.65" customHeight="1" x14ac:dyDescent="0.3">
      <c r="A95" s="19" t="s">
        <v>132</v>
      </c>
      <c r="B95" s="20" t="s">
        <v>18</v>
      </c>
      <c r="C95" s="20" t="s">
        <v>108</v>
      </c>
      <c r="D95" s="20" t="s">
        <v>30</v>
      </c>
      <c r="E95" s="20" t="s">
        <v>131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 t="s">
        <v>34</v>
      </c>
      <c r="U95" s="20"/>
      <c r="V95" s="23"/>
      <c r="W95" s="23"/>
      <c r="X95" s="23"/>
      <c r="Y95" s="23"/>
      <c r="Z95" s="19" t="s">
        <v>132</v>
      </c>
      <c r="AA95" s="24">
        <v>164000</v>
      </c>
      <c r="AB95" s="24"/>
      <c r="AC95" s="24"/>
      <c r="AD95" s="24"/>
      <c r="AE95" s="24"/>
      <c r="AF95" s="24">
        <v>-36000</v>
      </c>
      <c r="AG95" s="24"/>
      <c r="AH95" s="24"/>
      <c r="AI95" s="24"/>
      <c r="AJ95" s="24"/>
      <c r="AK95" s="24">
        <v>164000</v>
      </c>
      <c r="AL95" s="7"/>
      <c r="AM95" s="7"/>
      <c r="AN95" s="7"/>
      <c r="AO95" s="7"/>
      <c r="AP95" s="7">
        <v>3639944.66</v>
      </c>
      <c r="AQ95" s="7"/>
      <c r="AR95" s="7"/>
      <c r="AS95" s="7"/>
      <c r="AT95" s="7"/>
      <c r="AU95" s="7">
        <v>3178730.41</v>
      </c>
      <c r="AV95" s="7"/>
      <c r="AW95" s="7"/>
      <c r="AX95" s="7"/>
      <c r="AY95" s="7"/>
      <c r="AZ95" s="8" t="s">
        <v>107</v>
      </c>
      <c r="BA95" s="31">
        <v>151017.72</v>
      </c>
      <c r="BB95" s="7">
        <f t="shared" si="1"/>
        <v>92.083975609756095</v>
      </c>
    </row>
    <row r="96" spans="1:54" ht="15.75" customHeight="1" x14ac:dyDescent="0.3">
      <c r="A96" s="17" t="s">
        <v>133</v>
      </c>
      <c r="B96" s="18" t="s">
        <v>18</v>
      </c>
      <c r="C96" s="18" t="s">
        <v>108</v>
      </c>
      <c r="D96" s="18" t="s">
        <v>30</v>
      </c>
      <c r="E96" s="18" t="s">
        <v>134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21"/>
      <c r="W96" s="21"/>
      <c r="X96" s="21"/>
      <c r="Y96" s="21"/>
      <c r="Z96" s="17" t="s">
        <v>133</v>
      </c>
      <c r="AA96" s="22">
        <v>1875000</v>
      </c>
      <c r="AB96" s="22"/>
      <c r="AC96" s="22"/>
      <c r="AD96" s="22"/>
      <c r="AE96" s="22"/>
      <c r="AF96" s="22">
        <v>10000</v>
      </c>
      <c r="AG96" s="22"/>
      <c r="AH96" s="22"/>
      <c r="AI96" s="22"/>
      <c r="AJ96" s="22"/>
      <c r="AK96" s="22">
        <v>1875000</v>
      </c>
      <c r="AL96" s="7"/>
      <c r="AM96" s="7"/>
      <c r="AN96" s="7"/>
      <c r="AO96" s="7"/>
      <c r="AP96" s="7">
        <v>1167944.6599999999</v>
      </c>
      <c r="AQ96" s="7"/>
      <c r="AR96" s="7"/>
      <c r="AS96" s="7"/>
      <c r="AT96" s="7"/>
      <c r="AU96" s="7">
        <v>706730.41</v>
      </c>
      <c r="AV96" s="7"/>
      <c r="AW96" s="7"/>
      <c r="AX96" s="7"/>
      <c r="AY96" s="7"/>
      <c r="AZ96" s="8" t="s">
        <v>109</v>
      </c>
      <c r="BA96" s="31">
        <f>BA97</f>
        <v>1854673.84</v>
      </c>
      <c r="BB96" s="7">
        <f t="shared" si="1"/>
        <v>98.915938133333341</v>
      </c>
    </row>
    <row r="97" spans="1:54" ht="47.4" customHeight="1" x14ac:dyDescent="0.3">
      <c r="A97" s="19" t="s">
        <v>135</v>
      </c>
      <c r="B97" s="20" t="s">
        <v>18</v>
      </c>
      <c r="C97" s="20" t="s">
        <v>108</v>
      </c>
      <c r="D97" s="20" t="s">
        <v>30</v>
      </c>
      <c r="E97" s="20" t="s">
        <v>134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 t="s">
        <v>34</v>
      </c>
      <c r="U97" s="20"/>
      <c r="V97" s="23"/>
      <c r="W97" s="23"/>
      <c r="X97" s="23"/>
      <c r="Y97" s="23"/>
      <c r="Z97" s="19" t="s">
        <v>135</v>
      </c>
      <c r="AA97" s="24">
        <v>1875000</v>
      </c>
      <c r="AB97" s="24"/>
      <c r="AC97" s="24"/>
      <c r="AD97" s="24"/>
      <c r="AE97" s="24"/>
      <c r="AF97" s="24">
        <v>10000</v>
      </c>
      <c r="AG97" s="24"/>
      <c r="AH97" s="24"/>
      <c r="AI97" s="24"/>
      <c r="AJ97" s="24"/>
      <c r="AK97" s="24">
        <v>1875000</v>
      </c>
      <c r="AL97" s="10"/>
      <c r="AM97" s="10"/>
      <c r="AN97" s="10"/>
      <c r="AO97" s="10"/>
      <c r="AP97" s="10">
        <v>600000</v>
      </c>
      <c r="AQ97" s="10"/>
      <c r="AR97" s="10"/>
      <c r="AS97" s="10"/>
      <c r="AT97" s="10"/>
      <c r="AU97" s="10">
        <v>600000</v>
      </c>
      <c r="AV97" s="10"/>
      <c r="AW97" s="10"/>
      <c r="AX97" s="10"/>
      <c r="AY97" s="10"/>
      <c r="AZ97" s="9" t="s">
        <v>110</v>
      </c>
      <c r="BA97" s="34">
        <v>1854673.84</v>
      </c>
      <c r="BB97" s="7">
        <f t="shared" si="1"/>
        <v>98.915938133333341</v>
      </c>
    </row>
    <row r="98" spans="1:54" ht="94.95" customHeight="1" x14ac:dyDescent="0.3">
      <c r="A98" s="17" t="s">
        <v>136</v>
      </c>
      <c r="B98" s="18" t="s">
        <v>18</v>
      </c>
      <c r="C98" s="18" t="s">
        <v>108</v>
      </c>
      <c r="D98" s="18" t="s">
        <v>30</v>
      </c>
      <c r="E98" s="18" t="s">
        <v>137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21"/>
      <c r="W98" s="21"/>
      <c r="X98" s="21"/>
      <c r="Y98" s="21"/>
      <c r="Z98" s="17" t="s">
        <v>136</v>
      </c>
      <c r="AA98" s="22">
        <v>652164.28</v>
      </c>
      <c r="AB98" s="22"/>
      <c r="AC98" s="22">
        <v>801000</v>
      </c>
      <c r="AD98" s="22"/>
      <c r="AE98" s="22">
        <v>43500</v>
      </c>
      <c r="AF98" s="22">
        <v>-192335.72</v>
      </c>
      <c r="AG98" s="22"/>
      <c r="AH98" s="22">
        <v>-192335.72</v>
      </c>
      <c r="AI98" s="22"/>
      <c r="AJ98" s="22">
        <v>-10445.19</v>
      </c>
      <c r="AK98" s="22">
        <v>652164.28</v>
      </c>
      <c r="AL98" s="12"/>
      <c r="AM98" s="12"/>
      <c r="AN98" s="12"/>
      <c r="AO98" s="12"/>
      <c r="AP98" s="12">
        <v>600000</v>
      </c>
      <c r="AQ98" s="12"/>
      <c r="AR98" s="12"/>
      <c r="AS98" s="12"/>
      <c r="AT98" s="12"/>
      <c r="AU98" s="12">
        <v>600000</v>
      </c>
      <c r="AV98" s="12"/>
      <c r="AW98" s="12"/>
      <c r="AX98" s="12"/>
      <c r="AY98" s="12"/>
      <c r="AZ98" s="13" t="s">
        <v>112</v>
      </c>
      <c r="BA98" s="31">
        <f>BA99</f>
        <v>641719.09</v>
      </c>
      <c r="BB98" s="7">
        <f t="shared" si="1"/>
        <v>98.398380543012863</v>
      </c>
    </row>
    <row r="99" spans="1:54" ht="63.15" customHeight="1" x14ac:dyDescent="0.3">
      <c r="A99" s="19" t="s">
        <v>138</v>
      </c>
      <c r="B99" s="20" t="s">
        <v>18</v>
      </c>
      <c r="C99" s="20" t="s">
        <v>108</v>
      </c>
      <c r="D99" s="20" t="s">
        <v>30</v>
      </c>
      <c r="E99" s="20" t="s">
        <v>137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 t="s">
        <v>34</v>
      </c>
      <c r="U99" s="20"/>
      <c r="V99" s="23"/>
      <c r="W99" s="23"/>
      <c r="X99" s="23"/>
      <c r="Y99" s="23"/>
      <c r="Z99" s="19" t="s">
        <v>138</v>
      </c>
      <c r="AA99" s="24">
        <v>652164.28</v>
      </c>
      <c r="AB99" s="24"/>
      <c r="AC99" s="24">
        <v>801000</v>
      </c>
      <c r="AD99" s="24"/>
      <c r="AE99" s="24">
        <v>43500</v>
      </c>
      <c r="AF99" s="24">
        <v>-192335.72</v>
      </c>
      <c r="AG99" s="24"/>
      <c r="AH99" s="24">
        <v>-192335.72</v>
      </c>
      <c r="AI99" s="24"/>
      <c r="AJ99" s="24">
        <v>-10445.19</v>
      </c>
      <c r="AK99" s="24">
        <v>652164.28</v>
      </c>
      <c r="AL99" s="12"/>
      <c r="AM99" s="12"/>
      <c r="AN99" s="12"/>
      <c r="AO99" s="12"/>
      <c r="AP99" s="12">
        <v>600000</v>
      </c>
      <c r="AQ99" s="12"/>
      <c r="AR99" s="12"/>
      <c r="AS99" s="12"/>
      <c r="AT99" s="12"/>
      <c r="AU99" s="12">
        <v>600000</v>
      </c>
      <c r="AV99" s="12"/>
      <c r="AW99" s="12"/>
      <c r="AX99" s="12"/>
      <c r="AY99" s="12"/>
      <c r="AZ99" s="13" t="s">
        <v>35</v>
      </c>
      <c r="BA99" s="12">
        <v>641719.09</v>
      </c>
      <c r="BB99" s="7">
        <f t="shared" si="1"/>
        <v>98.398380543012863</v>
      </c>
    </row>
    <row r="100" spans="1:54" ht="79.2" customHeight="1" x14ac:dyDescent="0.3">
      <c r="A100" s="17" t="s">
        <v>139</v>
      </c>
      <c r="B100" s="18" t="s">
        <v>18</v>
      </c>
      <c r="C100" s="18" t="s">
        <v>108</v>
      </c>
      <c r="D100" s="18" t="s">
        <v>30</v>
      </c>
      <c r="E100" s="18" t="s">
        <v>140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21"/>
      <c r="W100" s="21"/>
      <c r="X100" s="21"/>
      <c r="Y100" s="21"/>
      <c r="Z100" s="17" t="s">
        <v>139</v>
      </c>
      <c r="AA100" s="22">
        <v>1115053</v>
      </c>
      <c r="AB100" s="22"/>
      <c r="AC100" s="22">
        <v>1059300</v>
      </c>
      <c r="AD100" s="22"/>
      <c r="AE100" s="22">
        <v>55753</v>
      </c>
      <c r="AF100" s="22"/>
      <c r="AG100" s="22"/>
      <c r="AH100" s="22"/>
      <c r="AI100" s="22"/>
      <c r="AJ100" s="22"/>
      <c r="AK100" s="22">
        <v>1115053</v>
      </c>
      <c r="AL100" s="10"/>
      <c r="AM100" s="10"/>
      <c r="AN100" s="10"/>
      <c r="AO100" s="10"/>
      <c r="AP100" s="10">
        <v>567944.66</v>
      </c>
      <c r="AQ100" s="10"/>
      <c r="AR100" s="10"/>
      <c r="AS100" s="10"/>
      <c r="AT100" s="10"/>
      <c r="AU100" s="10">
        <v>106730.41</v>
      </c>
      <c r="AV100" s="10"/>
      <c r="AW100" s="10"/>
      <c r="AX100" s="10"/>
      <c r="AY100" s="10"/>
      <c r="AZ100" s="9" t="s">
        <v>113</v>
      </c>
      <c r="BA100" s="10">
        <f>BA101</f>
        <v>1115053</v>
      </c>
      <c r="BB100" s="7">
        <f t="shared" si="1"/>
        <v>100</v>
      </c>
    </row>
    <row r="101" spans="1:54" ht="126.6" customHeight="1" x14ac:dyDescent="0.3">
      <c r="A101" s="26" t="s">
        <v>141</v>
      </c>
      <c r="B101" s="20" t="s">
        <v>18</v>
      </c>
      <c r="C101" s="20" t="s">
        <v>108</v>
      </c>
      <c r="D101" s="20" t="s">
        <v>30</v>
      </c>
      <c r="E101" s="20" t="s">
        <v>140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 t="s">
        <v>34</v>
      </c>
      <c r="U101" s="20"/>
      <c r="V101" s="23"/>
      <c r="W101" s="23"/>
      <c r="X101" s="23"/>
      <c r="Y101" s="23"/>
      <c r="Z101" s="26" t="s">
        <v>141</v>
      </c>
      <c r="AA101" s="24">
        <v>1115053</v>
      </c>
      <c r="AB101" s="24"/>
      <c r="AC101" s="24">
        <v>1059300</v>
      </c>
      <c r="AD101" s="24"/>
      <c r="AE101" s="24">
        <v>55753</v>
      </c>
      <c r="AF101" s="24"/>
      <c r="AG101" s="24"/>
      <c r="AH101" s="24"/>
      <c r="AI101" s="24"/>
      <c r="AJ101" s="24"/>
      <c r="AK101" s="24">
        <v>1115053</v>
      </c>
      <c r="AL101" s="12"/>
      <c r="AM101" s="12"/>
      <c r="AN101" s="12"/>
      <c r="AO101" s="12"/>
      <c r="AP101" s="12">
        <v>567944.66</v>
      </c>
      <c r="AQ101" s="12"/>
      <c r="AR101" s="12"/>
      <c r="AS101" s="12"/>
      <c r="AT101" s="12"/>
      <c r="AU101" s="12">
        <v>106730.41</v>
      </c>
      <c r="AV101" s="12"/>
      <c r="AW101" s="12"/>
      <c r="AX101" s="12"/>
      <c r="AY101" s="12"/>
      <c r="AZ101" s="13" t="s">
        <v>115</v>
      </c>
      <c r="BA101" s="12">
        <v>1115053</v>
      </c>
      <c r="BB101" s="7">
        <f t="shared" si="1"/>
        <v>100</v>
      </c>
    </row>
    <row r="102" spans="1:54" ht="63.15" customHeight="1" x14ac:dyDescent="0.3">
      <c r="A102" s="25" t="s">
        <v>142</v>
      </c>
      <c r="B102" s="18" t="s">
        <v>18</v>
      </c>
      <c r="C102" s="18" t="s">
        <v>108</v>
      </c>
      <c r="D102" s="18" t="s">
        <v>30</v>
      </c>
      <c r="E102" s="18" t="s">
        <v>143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21"/>
      <c r="W102" s="21"/>
      <c r="X102" s="21"/>
      <c r="Y102" s="21"/>
      <c r="Z102" s="25" t="s">
        <v>142</v>
      </c>
      <c r="AA102" s="22">
        <v>1694737</v>
      </c>
      <c r="AB102" s="22"/>
      <c r="AC102" s="22">
        <v>1610000</v>
      </c>
      <c r="AD102" s="22"/>
      <c r="AE102" s="22">
        <v>84737</v>
      </c>
      <c r="AF102" s="22"/>
      <c r="AG102" s="22"/>
      <c r="AH102" s="22"/>
      <c r="AI102" s="22"/>
      <c r="AJ102" s="22"/>
      <c r="AK102" s="22">
        <v>1694737</v>
      </c>
      <c r="AL102" s="12"/>
      <c r="AM102" s="12"/>
      <c r="AN102" s="12"/>
      <c r="AO102" s="12"/>
      <c r="AP102" s="12">
        <v>567944.66</v>
      </c>
      <c r="AQ102" s="12"/>
      <c r="AR102" s="12"/>
      <c r="AS102" s="12"/>
      <c r="AT102" s="12"/>
      <c r="AU102" s="12">
        <v>106730.41</v>
      </c>
      <c r="AV102" s="12"/>
      <c r="AW102" s="12"/>
      <c r="AX102" s="12"/>
      <c r="AY102" s="12"/>
      <c r="AZ102" s="13" t="s">
        <v>35</v>
      </c>
      <c r="BA102" s="31">
        <f>BA103</f>
        <v>1694737</v>
      </c>
      <c r="BB102" s="7">
        <f t="shared" si="1"/>
        <v>100</v>
      </c>
    </row>
    <row r="103" spans="1:54" ht="63.15" customHeight="1" x14ac:dyDescent="0.3">
      <c r="A103" s="26" t="s">
        <v>144</v>
      </c>
      <c r="B103" s="20" t="s">
        <v>18</v>
      </c>
      <c r="C103" s="20" t="s">
        <v>108</v>
      </c>
      <c r="D103" s="20" t="s">
        <v>30</v>
      </c>
      <c r="E103" s="20" t="s">
        <v>143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 t="s">
        <v>34</v>
      </c>
      <c r="U103" s="20"/>
      <c r="V103" s="23"/>
      <c r="W103" s="23"/>
      <c r="X103" s="23"/>
      <c r="Y103" s="23"/>
      <c r="Z103" s="26" t="s">
        <v>144</v>
      </c>
      <c r="AA103" s="24">
        <v>1694737</v>
      </c>
      <c r="AB103" s="24"/>
      <c r="AC103" s="24">
        <v>1610000</v>
      </c>
      <c r="AD103" s="24"/>
      <c r="AE103" s="24">
        <v>84737</v>
      </c>
      <c r="AF103" s="24"/>
      <c r="AG103" s="24"/>
      <c r="AH103" s="24"/>
      <c r="AI103" s="24"/>
      <c r="AJ103" s="24"/>
      <c r="AK103" s="24">
        <v>1694737</v>
      </c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3"/>
      <c r="BA103" s="12">
        <v>1694737</v>
      </c>
      <c r="BB103" s="7">
        <f t="shared" si="1"/>
        <v>100</v>
      </c>
    </row>
    <row r="104" spans="1:54" ht="63.15" customHeight="1" x14ac:dyDescent="0.3">
      <c r="A104" s="17" t="s">
        <v>145</v>
      </c>
      <c r="B104" s="18" t="s">
        <v>18</v>
      </c>
      <c r="C104" s="18" t="s">
        <v>108</v>
      </c>
      <c r="D104" s="18" t="s">
        <v>30</v>
      </c>
      <c r="E104" s="18" t="s">
        <v>217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21"/>
      <c r="W104" s="21"/>
      <c r="X104" s="21"/>
      <c r="Y104" s="21"/>
      <c r="Z104" s="17" t="s">
        <v>145</v>
      </c>
      <c r="AA104" s="22">
        <v>2758000</v>
      </c>
      <c r="AB104" s="22"/>
      <c r="AC104" s="22">
        <v>2660000</v>
      </c>
      <c r="AD104" s="22"/>
      <c r="AE104" s="22">
        <v>140000</v>
      </c>
      <c r="AF104" s="22">
        <v>-42000</v>
      </c>
      <c r="AG104" s="22"/>
      <c r="AH104" s="22">
        <v>-40000</v>
      </c>
      <c r="AI104" s="22"/>
      <c r="AJ104" s="22">
        <v>-2000</v>
      </c>
      <c r="AK104" s="22">
        <v>2758000</v>
      </c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3"/>
      <c r="BA104" s="31">
        <f>BA105</f>
        <v>2295400.7999999998</v>
      </c>
      <c r="BB104" s="7">
        <f t="shared" si="1"/>
        <v>83.22700507614212</v>
      </c>
    </row>
    <row r="105" spans="1:54" ht="63.15" customHeight="1" x14ac:dyDescent="0.3">
      <c r="A105" s="19" t="s">
        <v>146</v>
      </c>
      <c r="B105" s="20" t="s">
        <v>18</v>
      </c>
      <c r="C105" s="20" t="s">
        <v>108</v>
      </c>
      <c r="D105" s="20" t="s">
        <v>30</v>
      </c>
      <c r="E105" s="20" t="s">
        <v>217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 t="s">
        <v>34</v>
      </c>
      <c r="U105" s="20"/>
      <c r="V105" s="23"/>
      <c r="W105" s="23"/>
      <c r="X105" s="23"/>
      <c r="Y105" s="23"/>
      <c r="Z105" s="19" t="s">
        <v>146</v>
      </c>
      <c r="AA105" s="24">
        <v>2758000</v>
      </c>
      <c r="AB105" s="24"/>
      <c r="AC105" s="24">
        <v>2660000</v>
      </c>
      <c r="AD105" s="24"/>
      <c r="AE105" s="24">
        <v>140000</v>
      </c>
      <c r="AF105" s="24">
        <v>-42000</v>
      </c>
      <c r="AG105" s="24"/>
      <c r="AH105" s="24">
        <v>-40000</v>
      </c>
      <c r="AI105" s="24"/>
      <c r="AJ105" s="24">
        <v>-2000</v>
      </c>
      <c r="AK105" s="24">
        <v>2758000</v>
      </c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3"/>
      <c r="BA105" s="12">
        <v>2295400.7999999998</v>
      </c>
      <c r="BB105" s="7">
        <f t="shared" si="1"/>
        <v>83.22700507614212</v>
      </c>
    </row>
    <row r="106" spans="1:54" ht="63.15" customHeight="1" x14ac:dyDescent="0.3">
      <c r="A106" s="17" t="s">
        <v>196</v>
      </c>
      <c r="B106" s="18" t="s">
        <v>18</v>
      </c>
      <c r="C106" s="18" t="s">
        <v>108</v>
      </c>
      <c r="D106" s="18" t="s">
        <v>30</v>
      </c>
      <c r="E106" s="18" t="s">
        <v>197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21"/>
      <c r="W106" s="21"/>
      <c r="X106" s="21"/>
      <c r="Y106" s="21"/>
      <c r="Z106" s="17" t="s">
        <v>196</v>
      </c>
      <c r="AA106" s="22">
        <v>1210527.33</v>
      </c>
      <c r="AB106" s="22"/>
      <c r="AC106" s="22">
        <v>1150000</v>
      </c>
      <c r="AD106" s="22"/>
      <c r="AE106" s="22">
        <v>60527.33</v>
      </c>
      <c r="AF106" s="22"/>
      <c r="AG106" s="22"/>
      <c r="AH106" s="22"/>
      <c r="AI106" s="22"/>
      <c r="AJ106" s="22"/>
      <c r="AK106" s="22">
        <v>1210527.33</v>
      </c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3"/>
      <c r="BA106" s="31">
        <f>BA107</f>
        <v>1210526.33</v>
      </c>
      <c r="BB106" s="7">
        <f t="shared" si="1"/>
        <v>99.999917391373558</v>
      </c>
    </row>
    <row r="107" spans="1:54" ht="63.15" customHeight="1" x14ac:dyDescent="0.3">
      <c r="A107" s="19" t="s">
        <v>198</v>
      </c>
      <c r="B107" s="20" t="s">
        <v>18</v>
      </c>
      <c r="C107" s="20" t="s">
        <v>108</v>
      </c>
      <c r="D107" s="20" t="s">
        <v>30</v>
      </c>
      <c r="E107" s="20" t="s">
        <v>197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 t="s">
        <v>34</v>
      </c>
      <c r="U107" s="20"/>
      <c r="V107" s="23"/>
      <c r="W107" s="23"/>
      <c r="X107" s="23"/>
      <c r="Y107" s="23"/>
      <c r="Z107" s="19" t="s">
        <v>198</v>
      </c>
      <c r="AA107" s="24">
        <v>1210527.33</v>
      </c>
      <c r="AB107" s="24"/>
      <c r="AC107" s="24">
        <v>1150000</v>
      </c>
      <c r="AD107" s="24"/>
      <c r="AE107" s="24">
        <v>60527.33</v>
      </c>
      <c r="AF107" s="24"/>
      <c r="AG107" s="24"/>
      <c r="AH107" s="24"/>
      <c r="AI107" s="24"/>
      <c r="AJ107" s="24"/>
      <c r="AK107" s="24">
        <v>1210527.33</v>
      </c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3"/>
      <c r="BA107" s="12">
        <v>1210526.33</v>
      </c>
      <c r="BB107" s="7">
        <f t="shared" si="1"/>
        <v>99.999917391373558</v>
      </c>
    </row>
    <row r="108" spans="1:54" ht="63.15" customHeight="1" x14ac:dyDescent="0.3">
      <c r="A108" s="17" t="s">
        <v>86</v>
      </c>
      <c r="B108" s="18" t="s">
        <v>18</v>
      </c>
      <c r="C108" s="18" t="s">
        <v>108</v>
      </c>
      <c r="D108" s="18" t="s">
        <v>30</v>
      </c>
      <c r="E108" s="18" t="s">
        <v>87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21"/>
      <c r="W108" s="21"/>
      <c r="X108" s="21"/>
      <c r="Y108" s="21"/>
      <c r="Z108" s="17" t="s">
        <v>86</v>
      </c>
      <c r="AA108" s="22">
        <v>70000</v>
      </c>
      <c r="AB108" s="22"/>
      <c r="AC108" s="22"/>
      <c r="AD108" s="22"/>
      <c r="AE108" s="22"/>
      <c r="AF108" s="22">
        <v>70000</v>
      </c>
      <c r="AG108" s="22"/>
      <c r="AH108" s="22"/>
      <c r="AI108" s="22"/>
      <c r="AJ108" s="22"/>
      <c r="AK108" s="22">
        <v>70000</v>
      </c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3"/>
      <c r="BA108" s="31">
        <f>BA109</f>
        <v>10000</v>
      </c>
      <c r="BB108" s="7">
        <f t="shared" si="1"/>
        <v>14.285714285714285</v>
      </c>
    </row>
    <row r="109" spans="1:54" ht="15.75" customHeight="1" x14ac:dyDescent="0.3">
      <c r="A109" s="19" t="s">
        <v>88</v>
      </c>
      <c r="B109" s="20" t="s">
        <v>18</v>
      </c>
      <c r="C109" s="20" t="s">
        <v>108</v>
      </c>
      <c r="D109" s="20" t="s">
        <v>30</v>
      </c>
      <c r="E109" s="20" t="s">
        <v>87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 t="s">
        <v>44</v>
      </c>
      <c r="U109" s="20"/>
      <c r="V109" s="23"/>
      <c r="W109" s="23"/>
      <c r="X109" s="23"/>
      <c r="Y109" s="23"/>
      <c r="Z109" s="19" t="s">
        <v>88</v>
      </c>
      <c r="AA109" s="24">
        <v>70000</v>
      </c>
      <c r="AB109" s="24"/>
      <c r="AC109" s="24"/>
      <c r="AD109" s="24"/>
      <c r="AE109" s="24"/>
      <c r="AF109" s="24">
        <v>70000</v>
      </c>
      <c r="AG109" s="24"/>
      <c r="AH109" s="24"/>
      <c r="AI109" s="24"/>
      <c r="AJ109" s="24"/>
      <c r="AK109" s="24">
        <v>70000</v>
      </c>
      <c r="AL109" s="7"/>
      <c r="AM109" s="7"/>
      <c r="AN109" s="7"/>
      <c r="AO109" s="7"/>
      <c r="AP109" s="7">
        <v>200000</v>
      </c>
      <c r="AQ109" s="7"/>
      <c r="AR109" s="7"/>
      <c r="AS109" s="7"/>
      <c r="AT109" s="7"/>
      <c r="AU109" s="7">
        <v>200000</v>
      </c>
      <c r="AV109" s="7"/>
      <c r="AW109" s="7"/>
      <c r="AX109" s="7"/>
      <c r="AY109" s="7"/>
      <c r="AZ109" s="8" t="s">
        <v>116</v>
      </c>
      <c r="BA109" s="34">
        <v>10000</v>
      </c>
      <c r="BB109" s="7">
        <f t="shared" si="1"/>
        <v>14.285714285714285</v>
      </c>
    </row>
    <row r="110" spans="1:54" ht="31.65" customHeight="1" x14ac:dyDescent="0.3">
      <c r="A110" s="27" t="s">
        <v>147</v>
      </c>
      <c r="B110" s="28" t="s">
        <v>18</v>
      </c>
      <c r="C110" s="28" t="s">
        <v>148</v>
      </c>
      <c r="D110" s="28" t="s">
        <v>21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9"/>
      <c r="W110" s="29"/>
      <c r="X110" s="29"/>
      <c r="Y110" s="29"/>
      <c r="Z110" s="27" t="s">
        <v>147</v>
      </c>
      <c r="AA110" s="30">
        <v>50000</v>
      </c>
      <c r="AB110" s="30"/>
      <c r="AC110" s="30"/>
      <c r="AD110" s="30"/>
      <c r="AE110" s="30"/>
      <c r="AF110" s="30"/>
      <c r="AG110" s="30"/>
      <c r="AH110" s="30"/>
      <c r="AI110" s="30"/>
      <c r="AJ110" s="30"/>
      <c r="AK110" s="30">
        <v>50000</v>
      </c>
      <c r="AL110" s="10"/>
      <c r="AM110" s="10"/>
      <c r="AN110" s="10"/>
      <c r="AO110" s="10"/>
      <c r="AP110" s="10">
        <v>200000</v>
      </c>
      <c r="AQ110" s="10"/>
      <c r="AR110" s="10"/>
      <c r="AS110" s="10"/>
      <c r="AT110" s="10"/>
      <c r="AU110" s="10">
        <v>200000</v>
      </c>
      <c r="AV110" s="10"/>
      <c r="AW110" s="10"/>
      <c r="AX110" s="10"/>
      <c r="AY110" s="10"/>
      <c r="AZ110" s="9" t="s">
        <v>117</v>
      </c>
      <c r="BA110" s="32">
        <f>BA111</f>
        <v>49400</v>
      </c>
      <c r="BB110" s="7">
        <f t="shared" si="1"/>
        <v>98.8</v>
      </c>
    </row>
    <row r="111" spans="1:54" ht="79.2" customHeight="1" x14ac:dyDescent="0.35">
      <c r="A111" s="27" t="s">
        <v>149</v>
      </c>
      <c r="B111" s="28" t="s">
        <v>18</v>
      </c>
      <c r="C111" s="28" t="s">
        <v>148</v>
      </c>
      <c r="D111" s="28" t="s">
        <v>148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9"/>
      <c r="W111" s="29"/>
      <c r="X111" s="29"/>
      <c r="Y111" s="29"/>
      <c r="Z111" s="27" t="s">
        <v>149</v>
      </c>
      <c r="AA111" s="30">
        <v>50000</v>
      </c>
      <c r="AB111" s="30"/>
      <c r="AC111" s="30"/>
      <c r="AD111" s="30"/>
      <c r="AE111" s="30"/>
      <c r="AF111" s="30"/>
      <c r="AG111" s="30"/>
      <c r="AH111" s="30"/>
      <c r="AI111" s="30"/>
      <c r="AJ111" s="30"/>
      <c r="AK111" s="30">
        <v>50000</v>
      </c>
      <c r="AL111" s="12"/>
      <c r="AM111" s="12"/>
      <c r="AN111" s="12"/>
      <c r="AO111" s="12"/>
      <c r="AP111" s="12">
        <v>200000</v>
      </c>
      <c r="AQ111" s="12"/>
      <c r="AR111" s="12"/>
      <c r="AS111" s="12"/>
      <c r="AT111" s="12"/>
      <c r="AU111" s="12">
        <v>200000</v>
      </c>
      <c r="AV111" s="12"/>
      <c r="AW111" s="12"/>
      <c r="AX111" s="12"/>
      <c r="AY111" s="12"/>
      <c r="AZ111" s="13" t="s">
        <v>119</v>
      </c>
      <c r="BA111" s="33">
        <f>BA112</f>
        <v>49400</v>
      </c>
      <c r="BB111" s="7">
        <f t="shared" si="1"/>
        <v>98.8</v>
      </c>
    </row>
    <row r="112" spans="1:54" ht="63.15" customHeight="1" x14ac:dyDescent="0.3">
      <c r="A112" s="17" t="s">
        <v>150</v>
      </c>
      <c r="B112" s="18" t="s">
        <v>18</v>
      </c>
      <c r="C112" s="18" t="s">
        <v>148</v>
      </c>
      <c r="D112" s="18" t="s">
        <v>148</v>
      </c>
      <c r="E112" s="18" t="s">
        <v>151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21"/>
      <c r="W112" s="21"/>
      <c r="X112" s="21"/>
      <c r="Y112" s="21"/>
      <c r="Z112" s="17" t="s">
        <v>150</v>
      </c>
      <c r="AA112" s="22">
        <v>50000</v>
      </c>
      <c r="AB112" s="22"/>
      <c r="AC112" s="22"/>
      <c r="AD112" s="22"/>
      <c r="AE112" s="22"/>
      <c r="AF112" s="22"/>
      <c r="AG112" s="22"/>
      <c r="AH112" s="22"/>
      <c r="AI112" s="22"/>
      <c r="AJ112" s="22"/>
      <c r="AK112" s="22">
        <v>50000</v>
      </c>
      <c r="AL112" s="12"/>
      <c r="AM112" s="12"/>
      <c r="AN112" s="12"/>
      <c r="AO112" s="12"/>
      <c r="AP112" s="12">
        <v>200000</v>
      </c>
      <c r="AQ112" s="12"/>
      <c r="AR112" s="12"/>
      <c r="AS112" s="12"/>
      <c r="AT112" s="12"/>
      <c r="AU112" s="12">
        <v>200000</v>
      </c>
      <c r="AV112" s="12"/>
      <c r="AW112" s="12"/>
      <c r="AX112" s="12"/>
      <c r="AY112" s="12"/>
      <c r="AZ112" s="13" t="s">
        <v>35</v>
      </c>
      <c r="BA112" s="31">
        <f>BA113</f>
        <v>49400</v>
      </c>
      <c r="BB112" s="7">
        <f t="shared" si="1"/>
        <v>98.8</v>
      </c>
    </row>
    <row r="113" spans="1:54" ht="79.2" customHeight="1" x14ac:dyDescent="0.3">
      <c r="A113" s="19" t="s">
        <v>152</v>
      </c>
      <c r="B113" s="20" t="s">
        <v>18</v>
      </c>
      <c r="C113" s="20" t="s">
        <v>148</v>
      </c>
      <c r="D113" s="20" t="s">
        <v>148</v>
      </c>
      <c r="E113" s="20" t="s">
        <v>151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 t="s">
        <v>34</v>
      </c>
      <c r="U113" s="20"/>
      <c r="V113" s="23"/>
      <c r="W113" s="23"/>
      <c r="X113" s="23"/>
      <c r="Y113" s="23"/>
      <c r="Z113" s="19" t="s">
        <v>152</v>
      </c>
      <c r="AA113" s="24">
        <v>50000</v>
      </c>
      <c r="AB113" s="24"/>
      <c r="AC113" s="24"/>
      <c r="AD113" s="24"/>
      <c r="AE113" s="24"/>
      <c r="AF113" s="24"/>
      <c r="AG113" s="24"/>
      <c r="AH113" s="24"/>
      <c r="AI113" s="24"/>
      <c r="AJ113" s="24"/>
      <c r="AK113" s="24">
        <v>50000</v>
      </c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9" t="s">
        <v>120</v>
      </c>
      <c r="BA113" s="34">
        <v>49400</v>
      </c>
      <c r="BB113" s="7">
        <f t="shared" si="1"/>
        <v>98.8</v>
      </c>
    </row>
    <row r="114" spans="1:54" ht="126.6" customHeight="1" x14ac:dyDescent="0.3">
      <c r="A114" s="27" t="s">
        <v>153</v>
      </c>
      <c r="B114" s="28" t="s">
        <v>18</v>
      </c>
      <c r="C114" s="28" t="s">
        <v>154</v>
      </c>
      <c r="D114" s="28" t="s">
        <v>21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9"/>
      <c r="W114" s="29"/>
      <c r="X114" s="29"/>
      <c r="Y114" s="29"/>
      <c r="Z114" s="27" t="s">
        <v>153</v>
      </c>
      <c r="AA114" s="30">
        <v>21788442.059999999</v>
      </c>
      <c r="AB114" s="30"/>
      <c r="AC114" s="30">
        <v>2835900</v>
      </c>
      <c r="AD114" s="30"/>
      <c r="AE114" s="30">
        <v>2504321.06</v>
      </c>
      <c r="AF114" s="30">
        <v>1086000</v>
      </c>
      <c r="AG114" s="30"/>
      <c r="AH114" s="30">
        <v>179500</v>
      </c>
      <c r="AI114" s="30"/>
      <c r="AJ114" s="30">
        <v>89500</v>
      </c>
      <c r="AK114" s="30">
        <v>21788442.059999999</v>
      </c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3" t="s">
        <v>121</v>
      </c>
      <c r="BA114" s="32">
        <f>BA115</f>
        <v>21465470.809999995</v>
      </c>
      <c r="BB114" s="7">
        <f t="shared" si="1"/>
        <v>98.517694614830091</v>
      </c>
    </row>
    <row r="115" spans="1:54" ht="63.15" customHeight="1" x14ac:dyDescent="0.3">
      <c r="A115" s="27" t="s">
        <v>155</v>
      </c>
      <c r="B115" s="28" t="s">
        <v>18</v>
      </c>
      <c r="C115" s="28" t="s">
        <v>154</v>
      </c>
      <c r="D115" s="28" t="s">
        <v>20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9"/>
      <c r="W115" s="29"/>
      <c r="X115" s="29"/>
      <c r="Y115" s="29"/>
      <c r="Z115" s="27" t="s">
        <v>155</v>
      </c>
      <c r="AA115" s="30">
        <v>21788442.059999999</v>
      </c>
      <c r="AB115" s="30"/>
      <c r="AC115" s="30">
        <v>2835900</v>
      </c>
      <c r="AD115" s="30"/>
      <c r="AE115" s="30">
        <v>2504321.06</v>
      </c>
      <c r="AF115" s="30">
        <v>1086000</v>
      </c>
      <c r="AG115" s="30"/>
      <c r="AH115" s="30">
        <v>179500</v>
      </c>
      <c r="AI115" s="30"/>
      <c r="AJ115" s="30">
        <v>89500</v>
      </c>
      <c r="AK115" s="30">
        <v>21788442.059999999</v>
      </c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3" t="s">
        <v>35</v>
      </c>
      <c r="BA115" s="32">
        <f>BA116+BA120+BA123+BA126+BA128+BA130</f>
        <v>21465470.809999995</v>
      </c>
      <c r="BB115" s="7">
        <f t="shared" si="1"/>
        <v>98.517694614830091</v>
      </c>
    </row>
    <row r="116" spans="1:54" ht="15.75" customHeight="1" x14ac:dyDescent="0.3">
      <c r="A116" s="17" t="s">
        <v>156</v>
      </c>
      <c r="B116" s="18" t="s">
        <v>18</v>
      </c>
      <c r="C116" s="18" t="s">
        <v>154</v>
      </c>
      <c r="D116" s="18" t="s">
        <v>20</v>
      </c>
      <c r="E116" s="18" t="s">
        <v>157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21"/>
      <c r="W116" s="21"/>
      <c r="X116" s="21"/>
      <c r="Y116" s="21"/>
      <c r="Z116" s="17" t="s">
        <v>156</v>
      </c>
      <c r="AA116" s="22">
        <v>13815355</v>
      </c>
      <c r="AB116" s="22"/>
      <c r="AC116" s="22"/>
      <c r="AD116" s="22"/>
      <c r="AE116" s="22"/>
      <c r="AF116" s="22">
        <v>707000</v>
      </c>
      <c r="AG116" s="22"/>
      <c r="AH116" s="22"/>
      <c r="AI116" s="22"/>
      <c r="AJ116" s="22"/>
      <c r="AK116" s="22">
        <v>13815355</v>
      </c>
      <c r="AL116" s="7"/>
      <c r="AM116" s="7"/>
      <c r="AN116" s="7"/>
      <c r="AO116" s="7"/>
      <c r="AP116" s="7">
        <v>2272000</v>
      </c>
      <c r="AQ116" s="7"/>
      <c r="AR116" s="7"/>
      <c r="AS116" s="7"/>
      <c r="AT116" s="7"/>
      <c r="AU116" s="7">
        <v>2272000</v>
      </c>
      <c r="AV116" s="7"/>
      <c r="AW116" s="7"/>
      <c r="AX116" s="7"/>
      <c r="AY116" s="7"/>
      <c r="AZ116" s="8" t="s">
        <v>122</v>
      </c>
      <c r="BA116" s="31">
        <f>BA117+BA118+BA119</f>
        <v>13628411.559999999</v>
      </c>
      <c r="BB116" s="7">
        <f t="shared" si="1"/>
        <v>98.646843023577745</v>
      </c>
    </row>
    <row r="117" spans="1:54" ht="63.15" customHeight="1" x14ac:dyDescent="0.3">
      <c r="A117" s="26" t="s">
        <v>158</v>
      </c>
      <c r="B117" s="20" t="s">
        <v>18</v>
      </c>
      <c r="C117" s="20" t="s">
        <v>154</v>
      </c>
      <c r="D117" s="20" t="s">
        <v>20</v>
      </c>
      <c r="E117" s="20" t="s">
        <v>157</v>
      </c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 t="s">
        <v>27</v>
      </c>
      <c r="U117" s="20"/>
      <c r="V117" s="23"/>
      <c r="W117" s="23"/>
      <c r="X117" s="23"/>
      <c r="Y117" s="23"/>
      <c r="Z117" s="26" t="s">
        <v>158</v>
      </c>
      <c r="AA117" s="24">
        <v>4313484</v>
      </c>
      <c r="AB117" s="24"/>
      <c r="AC117" s="24"/>
      <c r="AD117" s="24"/>
      <c r="AE117" s="24"/>
      <c r="AF117" s="24">
        <v>253000</v>
      </c>
      <c r="AG117" s="24"/>
      <c r="AH117" s="24"/>
      <c r="AI117" s="24"/>
      <c r="AJ117" s="24"/>
      <c r="AK117" s="24">
        <v>4313484</v>
      </c>
      <c r="AL117" s="10"/>
      <c r="AM117" s="10"/>
      <c r="AN117" s="10"/>
      <c r="AO117" s="10"/>
      <c r="AP117" s="10">
        <v>1430000</v>
      </c>
      <c r="AQ117" s="10"/>
      <c r="AR117" s="10"/>
      <c r="AS117" s="10"/>
      <c r="AT117" s="10"/>
      <c r="AU117" s="10">
        <v>1430000</v>
      </c>
      <c r="AV117" s="10"/>
      <c r="AW117" s="10"/>
      <c r="AX117" s="10"/>
      <c r="AY117" s="10"/>
      <c r="AZ117" s="9" t="s">
        <v>123</v>
      </c>
      <c r="BA117" s="34">
        <v>4312338.29</v>
      </c>
      <c r="BB117" s="7">
        <f t="shared" si="1"/>
        <v>99.97343887215068</v>
      </c>
    </row>
    <row r="118" spans="1:54" ht="110.7" customHeight="1" x14ac:dyDescent="0.3">
      <c r="A118" s="19" t="s">
        <v>159</v>
      </c>
      <c r="B118" s="20" t="s">
        <v>18</v>
      </c>
      <c r="C118" s="20" t="s">
        <v>154</v>
      </c>
      <c r="D118" s="20" t="s">
        <v>20</v>
      </c>
      <c r="E118" s="20" t="s">
        <v>157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 t="s">
        <v>34</v>
      </c>
      <c r="U118" s="20"/>
      <c r="V118" s="23"/>
      <c r="W118" s="23"/>
      <c r="X118" s="23"/>
      <c r="Y118" s="23"/>
      <c r="Z118" s="19" t="s">
        <v>159</v>
      </c>
      <c r="AA118" s="24">
        <v>8763000</v>
      </c>
      <c r="AB118" s="24"/>
      <c r="AC118" s="24"/>
      <c r="AD118" s="24"/>
      <c r="AE118" s="24"/>
      <c r="AF118" s="24">
        <v>983000</v>
      </c>
      <c r="AG118" s="24"/>
      <c r="AH118" s="24"/>
      <c r="AI118" s="24"/>
      <c r="AJ118" s="24"/>
      <c r="AK118" s="24">
        <v>8763000</v>
      </c>
      <c r="AL118" s="12"/>
      <c r="AM118" s="12"/>
      <c r="AN118" s="12"/>
      <c r="AO118" s="12"/>
      <c r="AP118" s="12">
        <v>1420000</v>
      </c>
      <c r="AQ118" s="12"/>
      <c r="AR118" s="12"/>
      <c r="AS118" s="12"/>
      <c r="AT118" s="12"/>
      <c r="AU118" s="12">
        <v>1420000</v>
      </c>
      <c r="AV118" s="12"/>
      <c r="AW118" s="12"/>
      <c r="AX118" s="12"/>
      <c r="AY118" s="12"/>
      <c r="AZ118" s="13" t="s">
        <v>125</v>
      </c>
      <c r="BA118" s="12">
        <v>8604155.7699999996</v>
      </c>
      <c r="BB118" s="7">
        <f t="shared" si="1"/>
        <v>98.187330480429068</v>
      </c>
    </row>
    <row r="119" spans="1:54" ht="63.15" customHeight="1" x14ac:dyDescent="0.3">
      <c r="A119" s="19" t="s">
        <v>160</v>
      </c>
      <c r="B119" s="20" t="s">
        <v>18</v>
      </c>
      <c r="C119" s="20" t="s">
        <v>154</v>
      </c>
      <c r="D119" s="20" t="s">
        <v>20</v>
      </c>
      <c r="E119" s="20" t="s">
        <v>157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 t="s">
        <v>44</v>
      </c>
      <c r="U119" s="20"/>
      <c r="V119" s="23"/>
      <c r="W119" s="23"/>
      <c r="X119" s="23"/>
      <c r="Y119" s="23"/>
      <c r="Z119" s="19" t="s">
        <v>160</v>
      </c>
      <c r="AA119" s="24">
        <v>738871</v>
      </c>
      <c r="AB119" s="24"/>
      <c r="AC119" s="24"/>
      <c r="AD119" s="24"/>
      <c r="AE119" s="24"/>
      <c r="AF119" s="24">
        <v>-529000</v>
      </c>
      <c r="AG119" s="24"/>
      <c r="AH119" s="24"/>
      <c r="AI119" s="24"/>
      <c r="AJ119" s="24"/>
      <c r="AK119" s="24">
        <v>738871</v>
      </c>
      <c r="AL119" s="12"/>
      <c r="AM119" s="12"/>
      <c r="AN119" s="12"/>
      <c r="AO119" s="12"/>
      <c r="AP119" s="12">
        <v>1420000</v>
      </c>
      <c r="AQ119" s="12"/>
      <c r="AR119" s="12"/>
      <c r="AS119" s="12"/>
      <c r="AT119" s="12"/>
      <c r="AU119" s="12">
        <v>1420000</v>
      </c>
      <c r="AV119" s="12"/>
      <c r="AW119" s="12"/>
      <c r="AX119" s="12"/>
      <c r="AY119" s="12"/>
      <c r="AZ119" s="13" t="s">
        <v>35</v>
      </c>
      <c r="BA119" s="12">
        <v>711917.5</v>
      </c>
      <c r="BB119" s="7">
        <f t="shared" si="1"/>
        <v>96.352069576421329</v>
      </c>
    </row>
    <row r="120" spans="1:54" ht="79.2" customHeight="1" x14ac:dyDescent="0.3">
      <c r="A120" s="17" t="s">
        <v>161</v>
      </c>
      <c r="B120" s="18" t="s">
        <v>18</v>
      </c>
      <c r="C120" s="18" t="s">
        <v>154</v>
      </c>
      <c r="D120" s="18" t="s">
        <v>20</v>
      </c>
      <c r="E120" s="18" t="s">
        <v>162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21"/>
      <c r="W120" s="21"/>
      <c r="X120" s="21"/>
      <c r="Y120" s="21"/>
      <c r="Z120" s="17" t="s">
        <v>161</v>
      </c>
      <c r="AA120" s="22">
        <v>1913866</v>
      </c>
      <c r="AB120" s="22"/>
      <c r="AC120" s="22"/>
      <c r="AD120" s="22"/>
      <c r="AE120" s="22"/>
      <c r="AF120" s="22">
        <v>30000</v>
      </c>
      <c r="AG120" s="22"/>
      <c r="AH120" s="22"/>
      <c r="AI120" s="22"/>
      <c r="AJ120" s="22"/>
      <c r="AK120" s="22">
        <v>1913866</v>
      </c>
      <c r="AL120" s="12"/>
      <c r="AM120" s="12"/>
      <c r="AN120" s="12"/>
      <c r="AO120" s="12"/>
      <c r="AP120" s="12">
        <v>10000</v>
      </c>
      <c r="AQ120" s="12"/>
      <c r="AR120" s="12"/>
      <c r="AS120" s="12"/>
      <c r="AT120" s="12"/>
      <c r="AU120" s="12">
        <v>10000</v>
      </c>
      <c r="AV120" s="12"/>
      <c r="AW120" s="12"/>
      <c r="AX120" s="12"/>
      <c r="AY120" s="12"/>
      <c r="AZ120" s="13" t="s">
        <v>126</v>
      </c>
      <c r="BA120" s="31">
        <f>BA121+BA122</f>
        <v>1836655.95</v>
      </c>
      <c r="BB120" s="7">
        <f t="shared" si="1"/>
        <v>95.965754655759596</v>
      </c>
    </row>
    <row r="121" spans="1:54" ht="31.65" customHeight="1" x14ac:dyDescent="0.3">
      <c r="A121" s="26" t="s">
        <v>163</v>
      </c>
      <c r="B121" s="20" t="s">
        <v>18</v>
      </c>
      <c r="C121" s="20" t="s">
        <v>154</v>
      </c>
      <c r="D121" s="20" t="s">
        <v>20</v>
      </c>
      <c r="E121" s="20" t="s">
        <v>162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 t="s">
        <v>27</v>
      </c>
      <c r="U121" s="20"/>
      <c r="V121" s="23"/>
      <c r="W121" s="23"/>
      <c r="X121" s="23"/>
      <c r="Y121" s="23"/>
      <c r="Z121" s="26" t="s">
        <v>163</v>
      </c>
      <c r="AA121" s="24">
        <v>1388866</v>
      </c>
      <c r="AB121" s="24"/>
      <c r="AC121" s="24"/>
      <c r="AD121" s="24"/>
      <c r="AE121" s="24"/>
      <c r="AF121" s="24"/>
      <c r="AG121" s="24"/>
      <c r="AH121" s="24"/>
      <c r="AI121" s="24"/>
      <c r="AJ121" s="24"/>
      <c r="AK121" s="24">
        <v>1388866</v>
      </c>
      <c r="AL121" s="12"/>
      <c r="AM121" s="12"/>
      <c r="AN121" s="12"/>
      <c r="AO121" s="12"/>
      <c r="AP121" s="12">
        <v>10000</v>
      </c>
      <c r="AQ121" s="12"/>
      <c r="AR121" s="12"/>
      <c r="AS121" s="12"/>
      <c r="AT121" s="12"/>
      <c r="AU121" s="12">
        <v>10000</v>
      </c>
      <c r="AV121" s="12"/>
      <c r="AW121" s="12"/>
      <c r="AX121" s="12"/>
      <c r="AY121" s="12"/>
      <c r="AZ121" s="13" t="s">
        <v>45</v>
      </c>
      <c r="BA121" s="12">
        <v>1374943.26</v>
      </c>
      <c r="BB121" s="7">
        <f t="shared" si="1"/>
        <v>98.99754619956137</v>
      </c>
    </row>
    <row r="122" spans="1:54" ht="63.15" customHeight="1" x14ac:dyDescent="0.3">
      <c r="A122" s="19" t="s">
        <v>164</v>
      </c>
      <c r="B122" s="20" t="s">
        <v>18</v>
      </c>
      <c r="C122" s="20" t="s">
        <v>154</v>
      </c>
      <c r="D122" s="20" t="s">
        <v>20</v>
      </c>
      <c r="E122" s="20" t="s">
        <v>162</v>
      </c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 t="s">
        <v>34</v>
      </c>
      <c r="U122" s="20"/>
      <c r="V122" s="23"/>
      <c r="W122" s="23"/>
      <c r="X122" s="23"/>
      <c r="Y122" s="23"/>
      <c r="Z122" s="19" t="s">
        <v>164</v>
      </c>
      <c r="AA122" s="24">
        <v>525000</v>
      </c>
      <c r="AB122" s="24"/>
      <c r="AC122" s="24"/>
      <c r="AD122" s="24"/>
      <c r="AE122" s="24"/>
      <c r="AF122" s="24">
        <v>30000</v>
      </c>
      <c r="AG122" s="24"/>
      <c r="AH122" s="24"/>
      <c r="AI122" s="24"/>
      <c r="AJ122" s="24"/>
      <c r="AK122" s="24">
        <v>525000</v>
      </c>
      <c r="AL122" s="10"/>
      <c r="AM122" s="10"/>
      <c r="AN122" s="10"/>
      <c r="AO122" s="10"/>
      <c r="AP122" s="10">
        <v>100000</v>
      </c>
      <c r="AQ122" s="10"/>
      <c r="AR122" s="10"/>
      <c r="AS122" s="10"/>
      <c r="AT122" s="10"/>
      <c r="AU122" s="10">
        <v>100000</v>
      </c>
      <c r="AV122" s="10"/>
      <c r="AW122" s="10"/>
      <c r="AX122" s="10"/>
      <c r="AY122" s="10"/>
      <c r="AZ122" s="9" t="s">
        <v>127</v>
      </c>
      <c r="BA122" s="34">
        <v>461712.69</v>
      </c>
      <c r="BB122" s="7">
        <f t="shared" si="1"/>
        <v>87.945274285714277</v>
      </c>
    </row>
    <row r="123" spans="1:54" ht="110.7" customHeight="1" x14ac:dyDescent="0.3">
      <c r="A123" s="17" t="s">
        <v>199</v>
      </c>
      <c r="B123" s="18" t="s">
        <v>18</v>
      </c>
      <c r="C123" s="18" t="s">
        <v>154</v>
      </c>
      <c r="D123" s="18" t="s">
        <v>20</v>
      </c>
      <c r="E123" s="18" t="s">
        <v>200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21"/>
      <c r="W123" s="21"/>
      <c r="X123" s="21"/>
      <c r="Y123" s="21"/>
      <c r="Z123" s="17" t="s">
        <v>199</v>
      </c>
      <c r="AA123" s="22">
        <v>90000</v>
      </c>
      <c r="AB123" s="22"/>
      <c r="AC123" s="22"/>
      <c r="AD123" s="22"/>
      <c r="AE123" s="22"/>
      <c r="AF123" s="22">
        <v>90000</v>
      </c>
      <c r="AG123" s="22"/>
      <c r="AH123" s="22">
        <v>90000</v>
      </c>
      <c r="AI123" s="22"/>
      <c r="AJ123" s="22"/>
      <c r="AK123" s="22">
        <v>90000</v>
      </c>
      <c r="AL123" s="12"/>
      <c r="AM123" s="12"/>
      <c r="AN123" s="12"/>
      <c r="AO123" s="12"/>
      <c r="AP123" s="12">
        <v>100000</v>
      </c>
      <c r="AQ123" s="12"/>
      <c r="AR123" s="12"/>
      <c r="AS123" s="12"/>
      <c r="AT123" s="12"/>
      <c r="AU123" s="12">
        <v>100000</v>
      </c>
      <c r="AV123" s="12"/>
      <c r="AW123" s="12"/>
      <c r="AX123" s="12"/>
      <c r="AY123" s="12"/>
      <c r="AZ123" s="13" t="s">
        <v>129</v>
      </c>
      <c r="BA123" s="31">
        <f>BA124+BA125</f>
        <v>90000</v>
      </c>
      <c r="BB123" s="7">
        <f t="shared" si="1"/>
        <v>100</v>
      </c>
    </row>
    <row r="124" spans="1:54" ht="63.15" customHeight="1" x14ac:dyDescent="0.3">
      <c r="A124" s="26" t="s">
        <v>218</v>
      </c>
      <c r="B124" s="20" t="s">
        <v>18</v>
      </c>
      <c r="C124" s="20" t="s">
        <v>154</v>
      </c>
      <c r="D124" s="20" t="s">
        <v>20</v>
      </c>
      <c r="E124" s="20" t="s">
        <v>200</v>
      </c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 t="s">
        <v>27</v>
      </c>
      <c r="U124" s="20"/>
      <c r="V124" s="23"/>
      <c r="W124" s="23"/>
      <c r="X124" s="23"/>
      <c r="Y124" s="23"/>
      <c r="Z124" s="26" t="s">
        <v>218</v>
      </c>
      <c r="AA124" s="24">
        <v>26040</v>
      </c>
      <c r="AB124" s="24"/>
      <c r="AC124" s="24"/>
      <c r="AD124" s="24"/>
      <c r="AE124" s="24"/>
      <c r="AF124" s="24">
        <v>26040</v>
      </c>
      <c r="AG124" s="24"/>
      <c r="AH124" s="24">
        <v>26040</v>
      </c>
      <c r="AI124" s="24"/>
      <c r="AJ124" s="24"/>
      <c r="AK124" s="24">
        <v>26040</v>
      </c>
      <c r="AL124" s="12"/>
      <c r="AM124" s="12"/>
      <c r="AN124" s="12"/>
      <c r="AO124" s="12"/>
      <c r="AP124" s="12">
        <v>100000</v>
      </c>
      <c r="AQ124" s="12"/>
      <c r="AR124" s="12"/>
      <c r="AS124" s="12"/>
      <c r="AT124" s="12"/>
      <c r="AU124" s="12">
        <v>100000</v>
      </c>
      <c r="AV124" s="12"/>
      <c r="AW124" s="12"/>
      <c r="AX124" s="12"/>
      <c r="AY124" s="12"/>
      <c r="AZ124" s="13" t="s">
        <v>35</v>
      </c>
      <c r="BA124" s="12">
        <v>26040</v>
      </c>
      <c r="BB124" s="7">
        <f t="shared" si="1"/>
        <v>100</v>
      </c>
    </row>
    <row r="125" spans="1:54" ht="47.4" customHeight="1" x14ac:dyDescent="0.3">
      <c r="A125" s="19" t="s">
        <v>201</v>
      </c>
      <c r="B125" s="20" t="s">
        <v>18</v>
      </c>
      <c r="C125" s="20" t="s">
        <v>154</v>
      </c>
      <c r="D125" s="20" t="s">
        <v>20</v>
      </c>
      <c r="E125" s="20" t="s">
        <v>200</v>
      </c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 t="s">
        <v>34</v>
      </c>
      <c r="U125" s="20"/>
      <c r="V125" s="23"/>
      <c r="W125" s="23"/>
      <c r="X125" s="23"/>
      <c r="Y125" s="23"/>
      <c r="Z125" s="19" t="s">
        <v>201</v>
      </c>
      <c r="AA125" s="24">
        <v>63960</v>
      </c>
      <c r="AB125" s="24"/>
      <c r="AC125" s="24"/>
      <c r="AD125" s="24"/>
      <c r="AE125" s="24"/>
      <c r="AF125" s="24">
        <v>63960</v>
      </c>
      <c r="AG125" s="24"/>
      <c r="AH125" s="24">
        <v>63960</v>
      </c>
      <c r="AI125" s="24"/>
      <c r="AJ125" s="24"/>
      <c r="AK125" s="24">
        <v>63960</v>
      </c>
      <c r="AL125" s="10"/>
      <c r="AM125" s="10"/>
      <c r="AN125" s="10"/>
      <c r="AO125" s="10"/>
      <c r="AP125" s="10">
        <v>100000</v>
      </c>
      <c r="AQ125" s="10"/>
      <c r="AR125" s="10"/>
      <c r="AS125" s="10"/>
      <c r="AT125" s="10"/>
      <c r="AU125" s="10">
        <v>100000</v>
      </c>
      <c r="AV125" s="10"/>
      <c r="AW125" s="10"/>
      <c r="AX125" s="10"/>
      <c r="AY125" s="10"/>
      <c r="AZ125" s="9" t="s">
        <v>130</v>
      </c>
      <c r="BA125" s="10">
        <v>63960</v>
      </c>
      <c r="BB125" s="7">
        <f t="shared" si="1"/>
        <v>100</v>
      </c>
    </row>
    <row r="126" spans="1:54" ht="94.95" customHeight="1" x14ac:dyDescent="0.3">
      <c r="A126" s="25" t="s">
        <v>219</v>
      </c>
      <c r="B126" s="18" t="s">
        <v>18</v>
      </c>
      <c r="C126" s="18" t="s">
        <v>154</v>
      </c>
      <c r="D126" s="18" t="s">
        <v>20</v>
      </c>
      <c r="E126" s="18" t="s">
        <v>165</v>
      </c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21"/>
      <c r="W126" s="21"/>
      <c r="X126" s="21"/>
      <c r="Y126" s="21"/>
      <c r="Z126" s="25" t="s">
        <v>219</v>
      </c>
      <c r="AA126" s="22">
        <v>5150800</v>
      </c>
      <c r="AB126" s="22"/>
      <c r="AC126" s="22">
        <v>2485900</v>
      </c>
      <c r="AD126" s="22"/>
      <c r="AE126" s="22">
        <v>2485900</v>
      </c>
      <c r="AF126" s="22">
        <v>179000</v>
      </c>
      <c r="AG126" s="22"/>
      <c r="AH126" s="22">
        <v>89500</v>
      </c>
      <c r="AI126" s="22"/>
      <c r="AJ126" s="22">
        <v>89500</v>
      </c>
      <c r="AK126" s="22">
        <v>5150800</v>
      </c>
      <c r="AL126" s="12"/>
      <c r="AM126" s="12"/>
      <c r="AN126" s="12"/>
      <c r="AO126" s="12"/>
      <c r="AP126" s="12">
        <v>100000</v>
      </c>
      <c r="AQ126" s="12"/>
      <c r="AR126" s="12"/>
      <c r="AS126" s="12"/>
      <c r="AT126" s="12"/>
      <c r="AU126" s="12">
        <v>100000</v>
      </c>
      <c r="AV126" s="12"/>
      <c r="AW126" s="12"/>
      <c r="AX126" s="12"/>
      <c r="AY126" s="12"/>
      <c r="AZ126" s="13" t="s">
        <v>132</v>
      </c>
      <c r="BA126" s="31">
        <f>BA127</f>
        <v>5150800</v>
      </c>
      <c r="BB126" s="7">
        <f t="shared" si="1"/>
        <v>100</v>
      </c>
    </row>
    <row r="127" spans="1:54" ht="63.15" customHeight="1" x14ac:dyDescent="0.3">
      <c r="A127" s="26" t="s">
        <v>220</v>
      </c>
      <c r="B127" s="20" t="s">
        <v>18</v>
      </c>
      <c r="C127" s="20" t="s">
        <v>154</v>
      </c>
      <c r="D127" s="20" t="s">
        <v>20</v>
      </c>
      <c r="E127" s="20" t="s">
        <v>165</v>
      </c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 t="s">
        <v>27</v>
      </c>
      <c r="U127" s="20"/>
      <c r="V127" s="23"/>
      <c r="W127" s="23"/>
      <c r="X127" s="23"/>
      <c r="Y127" s="23"/>
      <c r="Z127" s="26" t="s">
        <v>220</v>
      </c>
      <c r="AA127" s="24">
        <v>5150800</v>
      </c>
      <c r="AB127" s="24"/>
      <c r="AC127" s="24">
        <v>2485900</v>
      </c>
      <c r="AD127" s="24"/>
      <c r="AE127" s="24">
        <v>2485900</v>
      </c>
      <c r="AF127" s="24">
        <v>179000</v>
      </c>
      <c r="AG127" s="24"/>
      <c r="AH127" s="24">
        <v>89500</v>
      </c>
      <c r="AI127" s="24"/>
      <c r="AJ127" s="24">
        <v>89500</v>
      </c>
      <c r="AK127" s="24">
        <v>5150800</v>
      </c>
      <c r="AL127" s="12"/>
      <c r="AM127" s="12"/>
      <c r="AN127" s="12"/>
      <c r="AO127" s="12"/>
      <c r="AP127" s="12">
        <v>100000</v>
      </c>
      <c r="AQ127" s="12"/>
      <c r="AR127" s="12"/>
      <c r="AS127" s="12"/>
      <c r="AT127" s="12"/>
      <c r="AU127" s="12">
        <v>100000</v>
      </c>
      <c r="AV127" s="12"/>
      <c r="AW127" s="12"/>
      <c r="AX127" s="12"/>
      <c r="AY127" s="12"/>
      <c r="AZ127" s="13" t="s">
        <v>35</v>
      </c>
      <c r="BA127" s="12">
        <v>5150800</v>
      </c>
      <c r="BB127" s="7">
        <f t="shared" si="1"/>
        <v>100</v>
      </c>
    </row>
    <row r="128" spans="1:54" ht="47.4" customHeight="1" x14ac:dyDescent="0.3">
      <c r="A128" s="17" t="s">
        <v>196</v>
      </c>
      <c r="B128" s="18" t="s">
        <v>18</v>
      </c>
      <c r="C128" s="18" t="s">
        <v>154</v>
      </c>
      <c r="D128" s="18" t="s">
        <v>20</v>
      </c>
      <c r="E128" s="18" t="s">
        <v>202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21"/>
      <c r="W128" s="21"/>
      <c r="X128" s="21"/>
      <c r="Y128" s="21"/>
      <c r="Z128" s="17" t="s">
        <v>196</v>
      </c>
      <c r="AA128" s="22">
        <v>368421.06</v>
      </c>
      <c r="AB128" s="22"/>
      <c r="AC128" s="22">
        <v>350000</v>
      </c>
      <c r="AD128" s="22"/>
      <c r="AE128" s="22">
        <v>18421.060000000001</v>
      </c>
      <c r="AF128" s="22"/>
      <c r="AG128" s="22"/>
      <c r="AH128" s="22"/>
      <c r="AI128" s="22"/>
      <c r="AJ128" s="22"/>
      <c r="AK128" s="22">
        <v>368421.06</v>
      </c>
      <c r="AL128" s="10"/>
      <c r="AM128" s="10"/>
      <c r="AN128" s="10"/>
      <c r="AO128" s="10"/>
      <c r="AP128" s="10">
        <v>507000</v>
      </c>
      <c r="AQ128" s="10"/>
      <c r="AR128" s="10"/>
      <c r="AS128" s="10"/>
      <c r="AT128" s="10"/>
      <c r="AU128" s="10">
        <v>507000</v>
      </c>
      <c r="AV128" s="10"/>
      <c r="AW128" s="10"/>
      <c r="AX128" s="10"/>
      <c r="AY128" s="10"/>
      <c r="AZ128" s="9" t="s">
        <v>133</v>
      </c>
      <c r="BA128" s="10">
        <f>BA129</f>
        <v>368421.06</v>
      </c>
      <c r="BB128" s="7">
        <f t="shared" si="1"/>
        <v>100</v>
      </c>
    </row>
    <row r="129" spans="1:54" ht="94.95" customHeight="1" x14ac:dyDescent="0.3">
      <c r="A129" s="19" t="s">
        <v>198</v>
      </c>
      <c r="B129" s="20" t="s">
        <v>18</v>
      </c>
      <c r="C129" s="20" t="s">
        <v>154</v>
      </c>
      <c r="D129" s="20" t="s">
        <v>20</v>
      </c>
      <c r="E129" s="20" t="s">
        <v>202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 t="s">
        <v>34</v>
      </c>
      <c r="U129" s="20"/>
      <c r="V129" s="23"/>
      <c r="W129" s="23"/>
      <c r="X129" s="23"/>
      <c r="Y129" s="23"/>
      <c r="Z129" s="19" t="s">
        <v>198</v>
      </c>
      <c r="AA129" s="24">
        <v>368421.06</v>
      </c>
      <c r="AB129" s="24"/>
      <c r="AC129" s="24">
        <v>350000</v>
      </c>
      <c r="AD129" s="24"/>
      <c r="AE129" s="24">
        <v>18421.060000000001</v>
      </c>
      <c r="AF129" s="24"/>
      <c r="AG129" s="24"/>
      <c r="AH129" s="24"/>
      <c r="AI129" s="24"/>
      <c r="AJ129" s="24"/>
      <c r="AK129" s="24">
        <v>368421.06</v>
      </c>
      <c r="AL129" s="12"/>
      <c r="AM129" s="12"/>
      <c r="AN129" s="12"/>
      <c r="AO129" s="12"/>
      <c r="AP129" s="12">
        <v>507000</v>
      </c>
      <c r="AQ129" s="12"/>
      <c r="AR129" s="12"/>
      <c r="AS129" s="12"/>
      <c r="AT129" s="12"/>
      <c r="AU129" s="12">
        <v>507000</v>
      </c>
      <c r="AV129" s="12"/>
      <c r="AW129" s="12"/>
      <c r="AX129" s="12"/>
      <c r="AY129" s="12"/>
      <c r="AZ129" s="13" t="s">
        <v>135</v>
      </c>
      <c r="BA129" s="12">
        <v>368421.06</v>
      </c>
      <c r="BB129" s="7">
        <f t="shared" si="1"/>
        <v>100</v>
      </c>
    </row>
    <row r="130" spans="1:54" ht="63.15" customHeight="1" x14ac:dyDescent="0.3">
      <c r="A130" s="17" t="s">
        <v>166</v>
      </c>
      <c r="B130" s="18" t="s">
        <v>18</v>
      </c>
      <c r="C130" s="18" t="s">
        <v>154</v>
      </c>
      <c r="D130" s="18" t="s">
        <v>20</v>
      </c>
      <c r="E130" s="18" t="s">
        <v>167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21"/>
      <c r="W130" s="21"/>
      <c r="X130" s="21"/>
      <c r="Y130" s="21"/>
      <c r="Z130" s="17" t="s">
        <v>166</v>
      </c>
      <c r="AA130" s="22">
        <v>450000</v>
      </c>
      <c r="AB130" s="22"/>
      <c r="AC130" s="22"/>
      <c r="AD130" s="22"/>
      <c r="AE130" s="22"/>
      <c r="AF130" s="22">
        <v>80000</v>
      </c>
      <c r="AG130" s="22"/>
      <c r="AH130" s="22"/>
      <c r="AI130" s="22"/>
      <c r="AJ130" s="22"/>
      <c r="AK130" s="22">
        <v>450000</v>
      </c>
      <c r="AL130" s="12"/>
      <c r="AM130" s="12"/>
      <c r="AN130" s="12"/>
      <c r="AO130" s="12"/>
      <c r="AP130" s="12">
        <v>507000</v>
      </c>
      <c r="AQ130" s="12"/>
      <c r="AR130" s="12"/>
      <c r="AS130" s="12"/>
      <c r="AT130" s="12"/>
      <c r="AU130" s="12">
        <v>507000</v>
      </c>
      <c r="AV130" s="12"/>
      <c r="AW130" s="12"/>
      <c r="AX130" s="12"/>
      <c r="AY130" s="12"/>
      <c r="AZ130" s="13" t="s">
        <v>35</v>
      </c>
      <c r="BA130" s="31">
        <f>BA131</f>
        <v>391182.24</v>
      </c>
      <c r="BB130" s="7">
        <f t="shared" si="1"/>
        <v>86.929386666666659</v>
      </c>
    </row>
    <row r="131" spans="1:54" ht="63.15" customHeight="1" x14ac:dyDescent="0.3">
      <c r="A131" s="19" t="s">
        <v>168</v>
      </c>
      <c r="B131" s="20" t="s">
        <v>18</v>
      </c>
      <c r="C131" s="20" t="s">
        <v>154</v>
      </c>
      <c r="D131" s="20" t="s">
        <v>20</v>
      </c>
      <c r="E131" s="20" t="s">
        <v>167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 t="s">
        <v>34</v>
      </c>
      <c r="U131" s="20"/>
      <c r="V131" s="23"/>
      <c r="W131" s="23"/>
      <c r="X131" s="23"/>
      <c r="Y131" s="23"/>
      <c r="Z131" s="19" t="s">
        <v>168</v>
      </c>
      <c r="AA131" s="24">
        <v>450000</v>
      </c>
      <c r="AB131" s="24"/>
      <c r="AC131" s="24"/>
      <c r="AD131" s="24"/>
      <c r="AE131" s="24"/>
      <c r="AF131" s="24">
        <v>80000</v>
      </c>
      <c r="AG131" s="24"/>
      <c r="AH131" s="24"/>
      <c r="AI131" s="24"/>
      <c r="AJ131" s="24"/>
      <c r="AK131" s="24">
        <v>450000</v>
      </c>
      <c r="AL131" s="10"/>
      <c r="AM131" s="10"/>
      <c r="AN131" s="10"/>
      <c r="AO131" s="10"/>
      <c r="AP131" s="10">
        <v>135000</v>
      </c>
      <c r="AQ131" s="10"/>
      <c r="AR131" s="10"/>
      <c r="AS131" s="10"/>
      <c r="AT131" s="10"/>
      <c r="AU131" s="10">
        <v>135000</v>
      </c>
      <c r="AV131" s="10"/>
      <c r="AW131" s="10"/>
      <c r="AX131" s="10"/>
      <c r="AY131" s="10"/>
      <c r="AZ131" s="9" t="s">
        <v>136</v>
      </c>
      <c r="BA131" s="34">
        <v>391182.24</v>
      </c>
      <c r="BB131" s="7">
        <f t="shared" si="1"/>
        <v>86.929386666666659</v>
      </c>
    </row>
    <row r="132" spans="1:54" ht="110.7" customHeight="1" x14ac:dyDescent="0.3">
      <c r="A132" s="27" t="s">
        <v>169</v>
      </c>
      <c r="B132" s="28" t="s">
        <v>18</v>
      </c>
      <c r="C132" s="28" t="s">
        <v>170</v>
      </c>
      <c r="D132" s="28" t="s">
        <v>21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9"/>
      <c r="W132" s="29"/>
      <c r="X132" s="29"/>
      <c r="Y132" s="29"/>
      <c r="Z132" s="27" t="s">
        <v>169</v>
      </c>
      <c r="AA132" s="30">
        <v>1029992</v>
      </c>
      <c r="AB132" s="30"/>
      <c r="AC132" s="30"/>
      <c r="AD132" s="30"/>
      <c r="AE132" s="30"/>
      <c r="AF132" s="30"/>
      <c r="AG132" s="30"/>
      <c r="AH132" s="30"/>
      <c r="AI132" s="30"/>
      <c r="AJ132" s="30"/>
      <c r="AK132" s="30">
        <v>1029992</v>
      </c>
      <c r="AL132" s="12"/>
      <c r="AM132" s="12"/>
      <c r="AN132" s="12"/>
      <c r="AO132" s="12"/>
      <c r="AP132" s="12">
        <v>135000</v>
      </c>
      <c r="AQ132" s="12"/>
      <c r="AR132" s="12"/>
      <c r="AS132" s="12"/>
      <c r="AT132" s="12"/>
      <c r="AU132" s="12">
        <v>135000</v>
      </c>
      <c r="AV132" s="12"/>
      <c r="AW132" s="12"/>
      <c r="AX132" s="12"/>
      <c r="AY132" s="12"/>
      <c r="AZ132" s="13" t="s">
        <v>138</v>
      </c>
      <c r="BA132" s="32">
        <f>BA133</f>
        <v>1029991.6</v>
      </c>
      <c r="BB132" s="7">
        <f t="shared" si="1"/>
        <v>99.999961164746907</v>
      </c>
    </row>
    <row r="133" spans="1:54" ht="63.15" customHeight="1" x14ac:dyDescent="0.3">
      <c r="A133" s="27" t="s">
        <v>171</v>
      </c>
      <c r="B133" s="28" t="s">
        <v>18</v>
      </c>
      <c r="C133" s="28" t="s">
        <v>170</v>
      </c>
      <c r="D133" s="28" t="s">
        <v>20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9"/>
      <c r="W133" s="29"/>
      <c r="X133" s="29"/>
      <c r="Y133" s="29"/>
      <c r="Z133" s="27" t="s">
        <v>171</v>
      </c>
      <c r="AA133" s="30">
        <v>1029992</v>
      </c>
      <c r="AB133" s="30"/>
      <c r="AC133" s="30"/>
      <c r="AD133" s="30"/>
      <c r="AE133" s="30"/>
      <c r="AF133" s="30"/>
      <c r="AG133" s="30"/>
      <c r="AH133" s="30"/>
      <c r="AI133" s="30"/>
      <c r="AJ133" s="30"/>
      <c r="AK133" s="30">
        <v>1029992</v>
      </c>
      <c r="AL133" s="12"/>
      <c r="AM133" s="12"/>
      <c r="AN133" s="12"/>
      <c r="AO133" s="12"/>
      <c r="AP133" s="12">
        <v>135000</v>
      </c>
      <c r="AQ133" s="12"/>
      <c r="AR133" s="12"/>
      <c r="AS133" s="12"/>
      <c r="AT133" s="12"/>
      <c r="AU133" s="12">
        <v>135000</v>
      </c>
      <c r="AV133" s="12"/>
      <c r="AW133" s="12"/>
      <c r="AX133" s="12"/>
      <c r="AY133" s="12"/>
      <c r="AZ133" s="13" t="s">
        <v>35</v>
      </c>
      <c r="BA133" s="32">
        <f>BA134</f>
        <v>1029991.6</v>
      </c>
      <c r="BB133" s="7">
        <f t="shared" si="1"/>
        <v>99.999961164746907</v>
      </c>
    </row>
    <row r="134" spans="1:54" ht="142.35" customHeight="1" x14ac:dyDescent="0.3">
      <c r="A134" s="17" t="s">
        <v>172</v>
      </c>
      <c r="B134" s="18" t="s">
        <v>18</v>
      </c>
      <c r="C134" s="18" t="s">
        <v>170</v>
      </c>
      <c r="D134" s="18" t="s">
        <v>20</v>
      </c>
      <c r="E134" s="18" t="s">
        <v>173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21"/>
      <c r="W134" s="21"/>
      <c r="X134" s="21"/>
      <c r="Y134" s="21"/>
      <c r="Z134" s="17" t="s">
        <v>172</v>
      </c>
      <c r="AA134" s="22">
        <v>1029992</v>
      </c>
      <c r="AB134" s="22"/>
      <c r="AC134" s="22"/>
      <c r="AD134" s="22"/>
      <c r="AE134" s="22"/>
      <c r="AF134" s="22"/>
      <c r="AG134" s="22"/>
      <c r="AH134" s="22"/>
      <c r="AI134" s="22"/>
      <c r="AJ134" s="22"/>
      <c r="AK134" s="22">
        <v>1029992</v>
      </c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9" t="s">
        <v>139</v>
      </c>
      <c r="BA134" s="10">
        <f>BA135</f>
        <v>1029991.6</v>
      </c>
      <c r="BB134" s="7">
        <f t="shared" si="1"/>
        <v>99.999961164746907</v>
      </c>
    </row>
    <row r="135" spans="1:54" ht="189.75" customHeight="1" x14ac:dyDescent="0.3">
      <c r="A135" s="19" t="s">
        <v>174</v>
      </c>
      <c r="B135" s="20" t="s">
        <v>18</v>
      </c>
      <c r="C135" s="20" t="s">
        <v>170</v>
      </c>
      <c r="D135" s="20" t="s">
        <v>20</v>
      </c>
      <c r="E135" s="20" t="s">
        <v>173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 t="s">
        <v>175</v>
      </c>
      <c r="U135" s="20"/>
      <c r="V135" s="23"/>
      <c r="W135" s="23"/>
      <c r="X135" s="23"/>
      <c r="Y135" s="23"/>
      <c r="Z135" s="19" t="s">
        <v>174</v>
      </c>
      <c r="AA135" s="24">
        <v>1029992</v>
      </c>
      <c r="AB135" s="24"/>
      <c r="AC135" s="24"/>
      <c r="AD135" s="24"/>
      <c r="AE135" s="24"/>
      <c r="AF135" s="24"/>
      <c r="AG135" s="24"/>
      <c r="AH135" s="24"/>
      <c r="AI135" s="24"/>
      <c r="AJ135" s="24"/>
      <c r="AK135" s="24">
        <v>1029992</v>
      </c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1" t="s">
        <v>141</v>
      </c>
      <c r="BA135" s="12">
        <v>1029991.6</v>
      </c>
      <c r="BB135" s="7">
        <f t="shared" si="1"/>
        <v>99.999961164746907</v>
      </c>
    </row>
    <row r="136" spans="1:54" ht="63.15" customHeight="1" x14ac:dyDescent="0.3">
      <c r="A136" s="27" t="s">
        <v>176</v>
      </c>
      <c r="B136" s="28" t="s">
        <v>18</v>
      </c>
      <c r="C136" s="28" t="s">
        <v>177</v>
      </c>
      <c r="D136" s="28" t="s">
        <v>21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9"/>
      <c r="W136" s="29"/>
      <c r="X136" s="29"/>
      <c r="Y136" s="29"/>
      <c r="Z136" s="27" t="s">
        <v>176</v>
      </c>
      <c r="AA136" s="30">
        <f>AA137</f>
        <v>19000</v>
      </c>
      <c r="AB136" s="30"/>
      <c r="AC136" s="30"/>
      <c r="AD136" s="30"/>
      <c r="AE136" s="30"/>
      <c r="AF136" s="30">
        <v>-36000</v>
      </c>
      <c r="AG136" s="30"/>
      <c r="AH136" s="30"/>
      <c r="AI136" s="30"/>
      <c r="AJ136" s="30"/>
      <c r="AK136" s="30">
        <v>9000</v>
      </c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3" t="s">
        <v>35</v>
      </c>
      <c r="BA136" s="32">
        <f>BA137</f>
        <v>18986</v>
      </c>
      <c r="BB136" s="7">
        <f t="shared" si="1"/>
        <v>99.926315789473691</v>
      </c>
    </row>
    <row r="137" spans="1:54" ht="158.1" customHeight="1" x14ac:dyDescent="0.3">
      <c r="A137" s="27" t="s">
        <v>178</v>
      </c>
      <c r="B137" s="28" t="s">
        <v>18</v>
      </c>
      <c r="C137" s="28" t="s">
        <v>177</v>
      </c>
      <c r="D137" s="28" t="s">
        <v>20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9"/>
      <c r="W137" s="29"/>
      <c r="X137" s="29"/>
      <c r="Y137" s="29"/>
      <c r="Z137" s="27" t="s">
        <v>178</v>
      </c>
      <c r="AA137" s="30">
        <f>AA138</f>
        <v>19000</v>
      </c>
      <c r="AB137" s="30"/>
      <c r="AC137" s="30"/>
      <c r="AD137" s="30"/>
      <c r="AE137" s="30"/>
      <c r="AF137" s="30">
        <v>-36000</v>
      </c>
      <c r="AG137" s="30"/>
      <c r="AH137" s="30"/>
      <c r="AI137" s="30"/>
      <c r="AJ137" s="30"/>
      <c r="AK137" s="30">
        <v>9000</v>
      </c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4" t="s">
        <v>142</v>
      </c>
      <c r="BA137" s="32">
        <f>BA138</f>
        <v>18986</v>
      </c>
      <c r="BB137" s="7">
        <f t="shared" si="1"/>
        <v>99.926315789473691</v>
      </c>
    </row>
    <row r="138" spans="1:54" ht="205.5" customHeight="1" x14ac:dyDescent="0.3">
      <c r="A138" s="17" t="s">
        <v>179</v>
      </c>
      <c r="B138" s="18" t="s">
        <v>18</v>
      </c>
      <c r="C138" s="18" t="s">
        <v>177</v>
      </c>
      <c r="D138" s="18" t="s">
        <v>20</v>
      </c>
      <c r="E138" s="18" t="s">
        <v>180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21"/>
      <c r="W138" s="21"/>
      <c r="X138" s="21"/>
      <c r="Y138" s="21"/>
      <c r="Z138" s="17" t="s">
        <v>179</v>
      </c>
      <c r="AA138" s="22">
        <v>19000</v>
      </c>
      <c r="AB138" s="22"/>
      <c r="AC138" s="22"/>
      <c r="AD138" s="22"/>
      <c r="AE138" s="22"/>
      <c r="AF138" s="22">
        <v>-36000</v>
      </c>
      <c r="AG138" s="22"/>
      <c r="AH138" s="22"/>
      <c r="AI138" s="22"/>
      <c r="AJ138" s="22"/>
      <c r="AK138" s="22">
        <v>9000</v>
      </c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1" t="s">
        <v>144</v>
      </c>
      <c r="BA138" s="12">
        <f>BA139</f>
        <v>18986</v>
      </c>
      <c r="BB138" s="7">
        <f t="shared" si="1"/>
        <v>99.926315789473691</v>
      </c>
    </row>
    <row r="139" spans="1:54" ht="63.15" customHeight="1" x14ac:dyDescent="0.3">
      <c r="A139" s="19" t="s">
        <v>181</v>
      </c>
      <c r="B139" s="20" t="s">
        <v>18</v>
      </c>
      <c r="C139" s="20" t="s">
        <v>177</v>
      </c>
      <c r="D139" s="20" t="s">
        <v>20</v>
      </c>
      <c r="E139" s="20" t="s">
        <v>180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 t="s">
        <v>34</v>
      </c>
      <c r="U139" s="20"/>
      <c r="V139" s="23"/>
      <c r="W139" s="23"/>
      <c r="X139" s="23"/>
      <c r="Y139" s="23"/>
      <c r="Z139" s="19" t="s">
        <v>181</v>
      </c>
      <c r="AA139" s="24">
        <v>19000</v>
      </c>
      <c r="AB139" s="24"/>
      <c r="AC139" s="24"/>
      <c r="AD139" s="24"/>
      <c r="AE139" s="24"/>
      <c r="AF139" s="24">
        <v>-36000</v>
      </c>
      <c r="AG139" s="24"/>
      <c r="AH139" s="24"/>
      <c r="AI139" s="24"/>
      <c r="AJ139" s="24"/>
      <c r="AK139" s="24">
        <v>9000</v>
      </c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3" t="s">
        <v>35</v>
      </c>
      <c r="BA139" s="12">
        <v>18986</v>
      </c>
      <c r="BB139" s="7">
        <f t="shared" si="1"/>
        <v>99.926315789473691</v>
      </c>
    </row>
  </sheetData>
  <mergeCells count="46">
    <mergeCell ref="A9:A10"/>
    <mergeCell ref="Z9:Z10"/>
    <mergeCell ref="AK9:AK10"/>
    <mergeCell ref="AF9:AF10"/>
    <mergeCell ref="AA9:AA10"/>
    <mergeCell ref="AE9:AE10"/>
    <mergeCell ref="AB9:AB10"/>
    <mergeCell ref="T9:T10"/>
    <mergeCell ref="AI9:AI10"/>
    <mergeCell ref="AJ9:AJ10"/>
    <mergeCell ref="B9:B10"/>
    <mergeCell ref="Y9:Y10"/>
    <mergeCell ref="AD9:AD10"/>
    <mergeCell ref="AC9:AC10"/>
    <mergeCell ref="E9:S10"/>
    <mergeCell ref="AZ9:AZ10"/>
    <mergeCell ref="AS9:AS10"/>
    <mergeCell ref="AV9:AV10"/>
    <mergeCell ref="AQ9:AQ10"/>
    <mergeCell ref="AN9:AN10"/>
    <mergeCell ref="U9:U10"/>
    <mergeCell ref="W9:W10"/>
    <mergeCell ref="AO9:AO10"/>
    <mergeCell ref="AL9:AL10"/>
    <mergeCell ref="AM9:AM10"/>
    <mergeCell ref="AP9:AP10"/>
    <mergeCell ref="T1:AA1"/>
    <mergeCell ref="T2:AA2"/>
    <mergeCell ref="T3:AA3"/>
    <mergeCell ref="T4:AA4"/>
    <mergeCell ref="E5:AA5"/>
    <mergeCell ref="AG9:AG10"/>
    <mergeCell ref="A7:AZ7"/>
    <mergeCell ref="V9:V10"/>
    <mergeCell ref="D9:D10"/>
    <mergeCell ref="C9:C10"/>
    <mergeCell ref="BA9:BA10"/>
    <mergeCell ref="BB9:BB10"/>
    <mergeCell ref="AY9:AY10"/>
    <mergeCell ref="AT9:AT10"/>
    <mergeCell ref="X9:X10"/>
    <mergeCell ref="AU9:AU10"/>
    <mergeCell ref="AH9:AH10"/>
    <mergeCell ref="AX9:AX10"/>
    <mergeCell ref="AW9:AW10"/>
    <mergeCell ref="AR9:AR10"/>
  </mergeCells>
  <pageMargins left="0.78740157480314965" right="0.39370078740157483" top="0.59055118110236227" bottom="0.59055118110236227" header="0.39370078740157483" footer="0.3937007874015748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Пользователь</cp:lastModifiedBy>
  <cp:lastPrinted>2022-05-23T09:15:29Z</cp:lastPrinted>
  <dcterms:created xsi:type="dcterms:W3CDTF">2019-11-25T05:49:34Z</dcterms:created>
  <dcterms:modified xsi:type="dcterms:W3CDTF">2022-05-23T12:09:01Z</dcterms:modified>
</cp:coreProperties>
</file>