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<sst xmlns="http://schemas.openxmlformats.org/spreadsheetml/2006/main" count="478" uniqueCount="398">
  <si>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</si>
  <si>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</si>
  <si>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</si>
  <si>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</si>
  <si>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</si>
  <si>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</si>
  <si>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</si>
  <si>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</si>
  <si>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</si>
  <si>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</si>
  <si>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</si>
  <si>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</si>
  <si>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</si>
  <si>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</si>
  <si>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</si>
  <si>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</si>
  <si>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</si>
  <si>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</si>
  <si>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</si>
  <si>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</si>
  <si>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</si>
  <si>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</si>
  <si>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</si>
  <si>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</si>
  <si>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</si>
  <si>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</si>
  <si>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</si>
  <si>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</si>
  <si>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</si>
  <si>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</si>
  <si>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</si>
  <si>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</si>
  <si>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</si>
  <si>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</si>
  <si>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</si>
  <si>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</si>
  <si>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по ППП, ФКР</t>
  </si>
  <si>
    <t>КЦСР, КВР, ЭКР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</si>
  <si>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</si>
  <si>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</si>
  <si>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</si>
  <si>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</si>
  <si>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</si>
  <si>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</si>
  <si>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</si>
  <si>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</si>
  <si>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</si>
  <si>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</si>
  <si>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</si>
  <si>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</si>
  <si>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</si>
  <si>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</si>
  <si>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</si>
  <si>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</si>
  <si>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</si>
  <si>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</si>
  <si>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</si>
  <si>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</si>
  <si>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</si>
  <si>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</si>
  <si>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</si>
  <si>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</si>
  <si>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Наименование органа, организующего </t>
  </si>
  <si>
    <t>Содержание главы админ.</t>
  </si>
  <si>
    <t>Итого по разделу 0104</t>
  </si>
  <si>
    <t>Военкомат</t>
  </si>
  <si>
    <t>Итого по разделу 0203</t>
  </si>
  <si>
    <t>Итого по разделу 0309</t>
  </si>
  <si>
    <t>Дом культуры Калитино</t>
  </si>
  <si>
    <t>Библиотеки</t>
  </si>
  <si>
    <t>Итого по разделу 0801</t>
  </si>
  <si>
    <t>Итого по разделу 0501</t>
  </si>
  <si>
    <t>Итого по разделу 0502</t>
  </si>
  <si>
    <t>Благоустройство</t>
  </si>
  <si>
    <t>Итого по разделу 0503</t>
  </si>
  <si>
    <t>79833683</t>
  </si>
  <si>
    <t>41206820000</t>
  </si>
  <si>
    <r>
      <t>исполнение бюджета   _</t>
    </r>
    <r>
      <rPr>
        <i/>
        <sz val="9"/>
        <rFont val="Arial Cyr"/>
        <family val="0"/>
      </rPr>
      <t>Администрация МО Калитинское СП</t>
    </r>
  </si>
  <si>
    <t>НДФЛ</t>
  </si>
  <si>
    <t>Налог на имущество</t>
  </si>
  <si>
    <t>Земельный налог</t>
  </si>
  <si>
    <t>Госпошлина</t>
  </si>
  <si>
    <t>Ар.плата за землю</t>
  </si>
  <si>
    <t>Доходы от аренды имущ.</t>
  </si>
  <si>
    <t>Доходы от пл.услуг</t>
  </si>
  <si>
    <t>Дотация областная</t>
  </si>
  <si>
    <t>Субвенции по военкомату</t>
  </si>
  <si>
    <t>11105035100000120</t>
  </si>
  <si>
    <t>11705050100000180</t>
  </si>
  <si>
    <t>Налоги пролшлых лет</t>
  </si>
  <si>
    <t xml:space="preserve"> Руководитель     __________________            Бердышев В.И.</t>
  </si>
  <si>
    <t>Главный бухгалтер ________________   Савицкас М.М.</t>
  </si>
  <si>
    <t>Коммунальное хозяйство</t>
  </si>
  <si>
    <t>20203015100000151</t>
  </si>
  <si>
    <t>20201001100001151</t>
  </si>
  <si>
    <t>0</t>
  </si>
  <si>
    <t>Мероприятия по спорту</t>
  </si>
  <si>
    <t>ГО и ЧС</t>
  </si>
  <si>
    <t>Транспортный налог</t>
  </si>
  <si>
    <t>10604011020000110</t>
  </si>
  <si>
    <t>10604012020000110</t>
  </si>
  <si>
    <t>Пр.поступления от имущества</t>
  </si>
  <si>
    <t>11109045100000120</t>
  </si>
  <si>
    <t>01 05 01 01 10 0000 610</t>
  </si>
  <si>
    <t>Муниципальные служащие</t>
  </si>
  <si>
    <t>Немуниципал. служащие</t>
  </si>
  <si>
    <t>340,8</t>
  </si>
  <si>
    <t>Единый сельхозналог</t>
  </si>
  <si>
    <t>Жилищное хозяйство</t>
  </si>
  <si>
    <t>Невыясненные</t>
  </si>
  <si>
    <t>Итого по разделу 0113</t>
  </si>
  <si>
    <t>Итого по разделу 1101</t>
  </si>
  <si>
    <t>Итого по разделу 0111</t>
  </si>
  <si>
    <t>Межбюджетные трансферты</t>
  </si>
  <si>
    <t>Итого по разделу 0412</t>
  </si>
  <si>
    <t>Реализация имущества</t>
  </si>
  <si>
    <t>20202999100000151</t>
  </si>
  <si>
    <t>11701050100000180</t>
  </si>
  <si>
    <t>Итого по разделу 0409</t>
  </si>
  <si>
    <t>Субсидии</t>
  </si>
  <si>
    <t>170000</t>
  </si>
  <si>
    <t>3000</t>
  </si>
  <si>
    <t>2000</t>
  </si>
  <si>
    <t>10102010010000110</t>
  </si>
  <si>
    <t>10601030100000110</t>
  </si>
  <si>
    <t>10804020011000110</t>
  </si>
  <si>
    <t>11105013100000120</t>
  </si>
  <si>
    <t>11301995100127130</t>
  </si>
  <si>
    <t>Доходы от компенс.затрат бюджета</t>
  </si>
  <si>
    <t>11302995100000130</t>
  </si>
  <si>
    <t>Прочие неналоговые доходы</t>
  </si>
  <si>
    <t>10102030010000110</t>
  </si>
  <si>
    <t>11402052100000410</t>
  </si>
  <si>
    <t>Дорожное хозяйство</t>
  </si>
  <si>
    <t>20203024100000151</t>
  </si>
  <si>
    <t>10102020010000110</t>
  </si>
  <si>
    <t>Субвенция админ.комиссия</t>
  </si>
  <si>
    <t>10904053100000110</t>
  </si>
  <si>
    <t>21905000100000151</t>
  </si>
  <si>
    <t>Возврат субсидии</t>
  </si>
  <si>
    <t>11633050100000140</t>
  </si>
  <si>
    <t>10503010000000110</t>
  </si>
  <si>
    <t>Штрафы за нарушение мун.контракта</t>
  </si>
  <si>
    <t>300000</t>
  </si>
  <si>
    <t>Акцизы</t>
  </si>
  <si>
    <t>10302200010000110</t>
  </si>
  <si>
    <t>0104.9120014.121.211</t>
  </si>
  <si>
    <t>0104.9120014.121.213</t>
  </si>
  <si>
    <t>0104.9120014.852.290</t>
  </si>
  <si>
    <t>0104.9120015.122.212</t>
  </si>
  <si>
    <t>0104.9120015.244.221</t>
  </si>
  <si>
    <t>0104.9120015.244.222</t>
  </si>
  <si>
    <t>0104.9120015.244.225</t>
  </si>
  <si>
    <t>0104.9120015.244.226</t>
  </si>
  <si>
    <t>0104.9120015.244.310</t>
  </si>
  <si>
    <t>0104.9120015.244.340,7</t>
  </si>
  <si>
    <t>0104.9120015.244.340,8</t>
  </si>
  <si>
    <t>0104.9150014.121.211</t>
  </si>
  <si>
    <t>0104.9150014.121.213</t>
  </si>
  <si>
    <t>0106.9190023.540.251</t>
  </si>
  <si>
    <t>0111.9100700.870.290</t>
  </si>
  <si>
    <t>0113.9100903.852.290</t>
  </si>
  <si>
    <t>7000</t>
  </si>
  <si>
    <t>0309.9100219.244.225</t>
  </si>
  <si>
    <t>0309.9100219.244.226</t>
  </si>
  <si>
    <t>0309.9100219.244.310</t>
  </si>
  <si>
    <t>0309.9100219.244.340,8</t>
  </si>
  <si>
    <t>0412.9100340.244.226</t>
  </si>
  <si>
    <t>15000</t>
  </si>
  <si>
    <t>Меропр.по исполнению указа Президента</t>
  </si>
  <si>
    <t>Административная комиссия</t>
  </si>
  <si>
    <t>0104.9107134.121.211</t>
  </si>
  <si>
    <t>0104.9107134.121.213</t>
  </si>
  <si>
    <t>0104.9107134.244.310</t>
  </si>
  <si>
    <t>0104.9107134.244.340,8</t>
  </si>
  <si>
    <t>0203.9105118.121.211</t>
  </si>
  <si>
    <t>0203.9105118.121.213</t>
  </si>
  <si>
    <t>Мероприятия учр.культуры</t>
  </si>
  <si>
    <t>0409.2710315.244.225</t>
  </si>
  <si>
    <t>0409.2710315.244.226</t>
  </si>
  <si>
    <t>0409.2710316.244.225</t>
  </si>
  <si>
    <t>0501.2720351.244.226</t>
  </si>
  <si>
    <t>0501.2720352.244.225</t>
  </si>
  <si>
    <t>0501.2720352.244.340</t>
  </si>
  <si>
    <t>0502.2720351.244.225</t>
  </si>
  <si>
    <t>0503.2720601.244.223</t>
  </si>
  <si>
    <t>0503.2720601.244.226</t>
  </si>
  <si>
    <t>0503.2720603.244.225</t>
  </si>
  <si>
    <t>0503.2720603.244.340</t>
  </si>
  <si>
    <t>0503.2720604.244.225</t>
  </si>
  <si>
    <t>0503.2720604.244.226</t>
  </si>
  <si>
    <t>0503.2720604.244.340</t>
  </si>
  <si>
    <t>0503.2720605.244.225</t>
  </si>
  <si>
    <t>0503.2720605.244.226</t>
  </si>
  <si>
    <t>0503.2720605.244.310</t>
  </si>
  <si>
    <t>0503.2720605.244.340</t>
  </si>
  <si>
    <t>0503.2720606.244.226</t>
  </si>
  <si>
    <t>0801.2730066.244.225</t>
  </si>
  <si>
    <t>0409.2717014.244.225</t>
  </si>
  <si>
    <t>0801.2730066.244.226</t>
  </si>
  <si>
    <t>0801.2730066</t>
  </si>
  <si>
    <t>Меропр.по развитию обществ. Инфраструктуры</t>
  </si>
  <si>
    <t>0801.9107202.244.310</t>
  </si>
  <si>
    <t>0503.2720601.244.340</t>
  </si>
  <si>
    <t>0409.2717088.244.225</t>
  </si>
  <si>
    <t>20204014100000151</t>
  </si>
  <si>
    <t>20202216100000151</t>
  </si>
  <si>
    <t>20204999100000151</t>
  </si>
  <si>
    <t>0801.9107036.111.211</t>
  </si>
  <si>
    <t>Расходы на обеспечение выплат стимулирующего характера</t>
  </si>
  <si>
    <t>30000</t>
  </si>
  <si>
    <t>0409.2710315.244.340</t>
  </si>
  <si>
    <t>0801.2737067.244.225</t>
  </si>
  <si>
    <t>150000</t>
  </si>
  <si>
    <t>0502.2720351.244.226</t>
  </si>
  <si>
    <t>0104.9107134.244.226</t>
  </si>
  <si>
    <t>1500</t>
  </si>
  <si>
    <t>0501.2720350.243.225</t>
  </si>
  <si>
    <t>0503.2720601.244.310</t>
  </si>
  <si>
    <t>0502.2730067.244.226</t>
  </si>
  <si>
    <t>20202077100000151</t>
  </si>
  <si>
    <t>Дотации</t>
  </si>
  <si>
    <t>20201003100000151</t>
  </si>
  <si>
    <t>10606033100000110</t>
  </si>
  <si>
    <t>10606043000000110</t>
  </si>
  <si>
    <t>-150528</t>
  </si>
  <si>
    <t>1273500</t>
  </si>
  <si>
    <t>778100</t>
  </si>
  <si>
    <t>135800</t>
  </si>
  <si>
    <t>10000</t>
  </si>
  <si>
    <t>1394500</t>
  </si>
  <si>
    <t>1790000</t>
  </si>
  <si>
    <t>65700</t>
  </si>
  <si>
    <t>350000</t>
  </si>
  <si>
    <t>270000</t>
  </si>
  <si>
    <t>160000</t>
  </si>
  <si>
    <t>450000</t>
  </si>
  <si>
    <t>8954200</t>
  </si>
  <si>
    <t>13995</t>
  </si>
  <si>
    <t>467950</t>
  </si>
  <si>
    <t>0102.9130014.121.211</t>
  </si>
  <si>
    <t>0102.9130014.121.213</t>
  </si>
  <si>
    <t>890900</t>
  </si>
  <si>
    <t>269100</t>
  </si>
  <si>
    <t>2381000</t>
  </si>
  <si>
    <t>719000</t>
  </si>
  <si>
    <t>1000</t>
  </si>
  <si>
    <t>180000</t>
  </si>
  <si>
    <t>494900</t>
  </si>
  <si>
    <t>110000</t>
  </si>
  <si>
    <t>163000</t>
  </si>
  <si>
    <t>274700</t>
  </si>
  <si>
    <t>345600</t>
  </si>
  <si>
    <t>104400</t>
  </si>
  <si>
    <t>59315</t>
  </si>
  <si>
    <t>0113.9100903.244.226</t>
  </si>
  <si>
    <t>0113.9100902.244.226</t>
  </si>
  <si>
    <t>Итого по разделу 0707</t>
  </si>
  <si>
    <t>0707.4330034.244.226</t>
  </si>
  <si>
    <t>0801.4310440</t>
  </si>
  <si>
    <t>0801.4310440.111.211</t>
  </si>
  <si>
    <t>0801.4310440.111.213</t>
  </si>
  <si>
    <t>0801.4310440.244.221</t>
  </si>
  <si>
    <t>0801.4310440.244.222</t>
  </si>
  <si>
    <t>0801.4310440.244.223,2</t>
  </si>
  <si>
    <t>0801.4310440.244.223,3</t>
  </si>
  <si>
    <t>0801.4310440.244.223,4</t>
  </si>
  <si>
    <t>0801.4310440.244.225</t>
  </si>
  <si>
    <t>0801.4310440.244.226</t>
  </si>
  <si>
    <t>0801.4310440.244.310</t>
  </si>
  <si>
    <t>0801.4310440.244.340,8</t>
  </si>
  <si>
    <t>0801.4310440.852.290</t>
  </si>
  <si>
    <t>0801.4310442.111.211</t>
  </si>
  <si>
    <t>0801.4310442.111.213</t>
  </si>
  <si>
    <t>0801.4310442.244.221</t>
  </si>
  <si>
    <t>0801.4310442.244.222</t>
  </si>
  <si>
    <t>0801.4310442.244.223,3</t>
  </si>
  <si>
    <t>0801.4310442.244.226</t>
  </si>
  <si>
    <t>0801.4310442.244.310</t>
  </si>
  <si>
    <t>0801.4310442.244.340,8</t>
  </si>
  <si>
    <t>0801.4310443.244.226</t>
  </si>
  <si>
    <t>0801.4310443.244.290</t>
  </si>
  <si>
    <t>1396800</t>
  </si>
  <si>
    <t>421845</t>
  </si>
  <si>
    <t>25000</t>
  </si>
  <si>
    <t>1500000</t>
  </si>
  <si>
    <t>605000</t>
  </si>
  <si>
    <t>474850</t>
  </si>
  <si>
    <t>143410</t>
  </si>
  <si>
    <t>8000</t>
  </si>
  <si>
    <t>39000</t>
  </si>
  <si>
    <t>4000</t>
  </si>
  <si>
    <t>70000</t>
  </si>
  <si>
    <t>90000</t>
  </si>
  <si>
    <t>Туризм</t>
  </si>
  <si>
    <t>0801.4310444.244.226</t>
  </si>
  <si>
    <t>20000</t>
  </si>
  <si>
    <t>698740</t>
  </si>
  <si>
    <t>211015</t>
  </si>
  <si>
    <t>1101.4320021.244.222</t>
  </si>
  <si>
    <t>1101.4320021.244.310</t>
  </si>
  <si>
    <t>12000</t>
  </si>
  <si>
    <t>1101.4320021.244.340,8</t>
  </si>
  <si>
    <t>5000</t>
  </si>
  <si>
    <t>1101.4320022.244.310</t>
  </si>
  <si>
    <t>1101.4320022.244.340,8</t>
  </si>
  <si>
    <t xml:space="preserve">Остаток по счету на 01.01.2015    2 670 888,88 </t>
  </si>
  <si>
    <t>0801.4310597.111.211</t>
  </si>
  <si>
    <t>0801.4310597.111.213</t>
  </si>
  <si>
    <t>0503.2720601.244.225</t>
  </si>
  <si>
    <t>153800</t>
  </si>
  <si>
    <t>46480</t>
  </si>
  <si>
    <t>616365</t>
  </si>
  <si>
    <t>1020</t>
  </si>
  <si>
    <t>1998,85</t>
  </si>
  <si>
    <t>0113.9190022.540.251</t>
  </si>
  <si>
    <t>643981,84</t>
  </si>
  <si>
    <t>0,01</t>
  </si>
  <si>
    <t>2420</t>
  </si>
  <si>
    <t>174000</t>
  </si>
  <si>
    <t>4800</t>
  </si>
  <si>
    <t>8750</t>
  </si>
  <si>
    <t>11750</t>
  </si>
  <si>
    <t>12500</t>
  </si>
  <si>
    <t>Продажа имущества</t>
  </si>
  <si>
    <t>37579</t>
  </si>
  <si>
    <t>МБТ</t>
  </si>
  <si>
    <t>10496,25</t>
  </si>
  <si>
    <t>200280</t>
  </si>
  <si>
    <t>0409.9107203.244.225</t>
  </si>
  <si>
    <t>0503.9107007.244.225</t>
  </si>
  <si>
    <t>84800</t>
  </si>
  <si>
    <t>87000</t>
  </si>
  <si>
    <t>66000</t>
  </si>
  <si>
    <t>163635</t>
  </si>
  <si>
    <t>100000</t>
  </si>
  <si>
    <t>13250</t>
  </si>
  <si>
    <t>358399</t>
  </si>
  <si>
    <t>91509</t>
  </si>
  <si>
    <t>1002308,62</t>
  </si>
  <si>
    <t>364967,78</t>
  </si>
  <si>
    <t>27952,41</t>
  </si>
  <si>
    <t>50660</t>
  </si>
  <si>
    <t>182915,80</t>
  </si>
  <si>
    <t>80000</t>
  </si>
  <si>
    <t>180842,49</t>
  </si>
  <si>
    <t>136997,20</t>
  </si>
  <si>
    <t>32252</t>
  </si>
  <si>
    <t>24000</t>
  </si>
  <si>
    <t>38291,40</t>
  </si>
  <si>
    <t>10516,28</t>
  </si>
  <si>
    <t>0801.9107202.244.222</t>
  </si>
  <si>
    <t>760</t>
  </si>
  <si>
    <t>294240</t>
  </si>
  <si>
    <t>437673,61</t>
  </si>
  <si>
    <t>103080,51</t>
  </si>
  <si>
    <t>8136,74</t>
  </si>
  <si>
    <t>780</t>
  </si>
  <si>
    <t>94795,82</t>
  </si>
  <si>
    <t>4147,32</t>
  </si>
  <si>
    <t>357373</t>
  </si>
  <si>
    <t>317743</t>
  </si>
  <si>
    <t>18785,49</t>
  </si>
  <si>
    <t>150265,03</t>
  </si>
  <si>
    <t>33756</t>
  </si>
  <si>
    <t>750</t>
  </si>
  <si>
    <t>5075,38</t>
  </si>
  <si>
    <t>1615</t>
  </si>
  <si>
    <t>1606</t>
  </si>
  <si>
    <t>55123</t>
  </si>
  <si>
    <t>47502</t>
  </si>
  <si>
    <t>29657,50</t>
  </si>
  <si>
    <t>0502.2730067.414.310</t>
  </si>
  <si>
    <t>0502.2737066.414.310</t>
  </si>
  <si>
    <t xml:space="preserve">Остаток по счету на 01.05.2015     </t>
  </si>
  <si>
    <t>1082920</t>
  </si>
  <si>
    <t>985500</t>
  </si>
  <si>
    <t>157724,27</t>
  </si>
  <si>
    <t>11612,28</t>
  </si>
  <si>
    <t>4567,28</t>
  </si>
  <si>
    <t>15266</t>
  </si>
  <si>
    <t>817166,39</t>
  </si>
  <si>
    <t>181242,70</t>
  </si>
  <si>
    <t>8700</t>
  </si>
  <si>
    <t>169300</t>
  </si>
  <si>
    <t>127178,23</t>
  </si>
  <si>
    <t>4924810</t>
  </si>
  <si>
    <t>113620</t>
  </si>
  <si>
    <t>233975</t>
  </si>
  <si>
    <t>1260509,55</t>
  </si>
  <si>
    <t xml:space="preserve">                                                на  01 мая 2015 г.</t>
  </si>
  <si>
    <t>05.05.2015</t>
  </si>
  <si>
    <t>"05" мая  2015  г.</t>
  </si>
  <si>
    <t>1314000</t>
  </si>
  <si>
    <t>265467,02</t>
  </si>
  <si>
    <t>298725,15</t>
  </si>
  <si>
    <t>193291,54</t>
  </si>
  <si>
    <t>542697,67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</si>
</sst>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49" fontId="4" fillId="0" borderId="1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2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49" fontId="4" fillId="0" borderId="34" xfId="0" applyNumberFormat="1" applyFont="1" applyBorder="1" applyAlignment="1">
      <alignment/>
    </xf>
    <xf numFmtId="0" fontId="6" fillId="0" borderId="17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/>
    </xf>
    <xf numFmtId="49" fontId="0" fillId="0" borderId="35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showGridLines="0" view="pageBreakPreview" zoomScaleSheetLayoutView="100" workbookViewId="0" topLeftCell="A1">
      <selection activeCell="I146" sqref="I146"/>
    </sheetView>
  </sheetViews>
  <sheetFormatPr defaultColWidth="9.00390625" defaultRowHeight="12.75"/>
  <cols>
    <col min="1" max="1" width="24.875" style="0" customWidth="1"/>
    <col min="2" max="2" width="5.25390625" style="0" customWidth="1"/>
    <col min="3" max="3" width="23.125" style="0" customWidth="1"/>
    <col min="4" max="4" width="12.625" style="0" customWidth="1"/>
    <col min="5" max="5" width="13.875" style="0" customWidth="1"/>
    <col min="6" max="6" width="12.625" style="0" customWidth="1"/>
  </cols>
  <sheetData>
    <row r="1" spans="2:6" ht="14.25" customHeight="1">
      <c r="B1" s="35" t="s">
        <v>48</v>
      </c>
      <c r="C1" s="13"/>
      <c r="E1" s="12" t="s">
        <v>40</v>
      </c>
      <c r="F1" s="12"/>
    </row>
    <row r="2" spans="1:6" ht="9" customHeight="1">
      <c r="A2" s="34"/>
      <c r="B2" s="34"/>
      <c r="C2" s="16"/>
      <c r="D2" s="17"/>
      <c r="E2" s="17"/>
      <c r="F2" s="17"/>
    </row>
    <row r="3" spans="1:6" ht="12.75">
      <c r="A3" s="9"/>
      <c r="B3" s="9" t="s">
        <v>14</v>
      </c>
      <c r="C3" s="9" t="s">
        <v>9</v>
      </c>
      <c r="D3" s="7" t="s">
        <v>60</v>
      </c>
      <c r="E3" s="68"/>
      <c r="F3" s="66" t="s">
        <v>3</v>
      </c>
    </row>
    <row r="4" spans="1:6" ht="12.75">
      <c r="A4" s="8"/>
      <c r="B4" s="9" t="s">
        <v>15</v>
      </c>
      <c r="C4" s="30" t="s">
        <v>36</v>
      </c>
      <c r="D4" s="7" t="s">
        <v>59</v>
      </c>
      <c r="E4" s="30" t="s">
        <v>45</v>
      </c>
      <c r="F4" s="19" t="s">
        <v>4</v>
      </c>
    </row>
    <row r="5" spans="1:6" ht="11.25" customHeight="1">
      <c r="A5" s="9" t="s">
        <v>6</v>
      </c>
      <c r="B5" s="9" t="s">
        <v>16</v>
      </c>
      <c r="C5" s="9" t="s">
        <v>37</v>
      </c>
      <c r="D5" s="7" t="s">
        <v>4</v>
      </c>
      <c r="E5" s="7"/>
      <c r="F5" s="19"/>
    </row>
    <row r="6" spans="1:6" ht="13.5" thickBot="1">
      <c r="A6" s="5"/>
      <c r="B6" s="11">
        <v>2</v>
      </c>
      <c r="C6" s="11">
        <v>3</v>
      </c>
      <c r="D6" s="6"/>
      <c r="E6" s="6" t="s">
        <v>49</v>
      </c>
      <c r="F6" s="20" t="s">
        <v>50</v>
      </c>
    </row>
    <row r="7" spans="1:6" s="80" customFormat="1" ht="15" customHeight="1">
      <c r="A7" s="75" t="s">
        <v>13</v>
      </c>
      <c r="B7" s="76" t="s">
        <v>20</v>
      </c>
      <c r="C7" s="77" t="s">
        <v>30</v>
      </c>
      <c r="D7" s="103">
        <f>D33+D42+D46+D52+D68+D75+D92+D135+D142+D35+D63+D61+D9+D94</f>
        <v>30512150.53</v>
      </c>
      <c r="E7" s="103">
        <f>E33+E42+E46+E52+E68+E75+E92+E135+E142+E35+E63+E61+E9+E94</f>
        <v>6619641.49</v>
      </c>
      <c r="F7" s="112">
        <f>D7-E7</f>
        <v>23892509.04</v>
      </c>
    </row>
    <row r="8" spans="1:6" ht="15" customHeight="1">
      <c r="A8" s="40" t="s">
        <v>7</v>
      </c>
      <c r="B8" s="48"/>
      <c r="C8" s="50"/>
      <c r="D8" s="2"/>
      <c r="E8" s="33"/>
      <c r="F8" s="25"/>
    </row>
    <row r="9" spans="1:6" s="92" customFormat="1" ht="15" customHeight="1">
      <c r="A9" s="89" t="s">
        <v>63</v>
      </c>
      <c r="B9" s="93"/>
      <c r="C9" s="91"/>
      <c r="D9" s="104">
        <f>D10+D11</f>
        <v>1160000</v>
      </c>
      <c r="E9" s="101">
        <f>E10+E11</f>
        <v>449908</v>
      </c>
      <c r="F9" s="108">
        <f>D9-E9</f>
        <v>710092</v>
      </c>
    </row>
    <row r="10" spans="1:6" ht="15" customHeight="1">
      <c r="A10" s="40"/>
      <c r="B10" s="41"/>
      <c r="C10" s="2" t="s">
        <v>240</v>
      </c>
      <c r="D10" s="2" t="s">
        <v>242</v>
      </c>
      <c r="E10" s="33" t="s">
        <v>337</v>
      </c>
      <c r="F10" s="25"/>
    </row>
    <row r="11" spans="1:6" ht="15" customHeight="1">
      <c r="A11" s="40"/>
      <c r="B11" s="41"/>
      <c r="C11" s="2" t="s">
        <v>241</v>
      </c>
      <c r="D11" s="2" t="s">
        <v>243</v>
      </c>
      <c r="E11" s="33" t="s">
        <v>338</v>
      </c>
      <c r="F11" s="25"/>
    </row>
    <row r="12" spans="1:6" ht="15" customHeight="1">
      <c r="A12" s="94" t="s">
        <v>170</v>
      </c>
      <c r="B12" s="41"/>
      <c r="C12" s="91"/>
      <c r="D12" s="104">
        <f>D16+D14+D13+D17+D15</f>
        <v>467950</v>
      </c>
      <c r="E12" s="116">
        <f>E13+E14+E16+E15+E17</f>
        <v>161593.66999999998</v>
      </c>
      <c r="F12" s="119">
        <f>D12-E12</f>
        <v>306356.33</v>
      </c>
    </row>
    <row r="13" spans="1:6" ht="15" customHeight="1">
      <c r="A13" s="40"/>
      <c r="B13" s="41"/>
      <c r="C13" s="2" t="s">
        <v>171</v>
      </c>
      <c r="D13" s="109">
        <v>331650</v>
      </c>
      <c r="E13" s="116">
        <v>127123.67</v>
      </c>
      <c r="F13" s="25"/>
    </row>
    <row r="14" spans="1:6" ht="15" customHeight="1">
      <c r="A14" s="40"/>
      <c r="B14" s="41"/>
      <c r="C14" s="2" t="s">
        <v>172</v>
      </c>
      <c r="D14" s="109">
        <v>100100</v>
      </c>
      <c r="E14" s="116">
        <v>34470</v>
      </c>
      <c r="F14" s="25"/>
    </row>
    <row r="15" spans="1:6" ht="15" customHeight="1">
      <c r="A15" s="40"/>
      <c r="B15" s="41"/>
      <c r="C15" s="2" t="s">
        <v>215</v>
      </c>
      <c r="D15" s="109">
        <v>0</v>
      </c>
      <c r="E15" s="116">
        <v>0</v>
      </c>
      <c r="F15" s="25"/>
    </row>
    <row r="16" spans="1:6" ht="15" customHeight="1">
      <c r="A16" s="40"/>
      <c r="B16" s="41"/>
      <c r="C16" s="2" t="s">
        <v>173</v>
      </c>
      <c r="D16" s="109">
        <v>35200</v>
      </c>
      <c r="E16" s="116">
        <v>0</v>
      </c>
      <c r="F16" s="25"/>
    </row>
    <row r="17" spans="1:6" ht="15" customHeight="1">
      <c r="A17" s="40"/>
      <c r="B17" s="41"/>
      <c r="C17" s="2" t="s">
        <v>174</v>
      </c>
      <c r="D17" s="109">
        <v>1000</v>
      </c>
      <c r="E17" s="116">
        <v>0</v>
      </c>
      <c r="F17" s="25"/>
    </row>
    <row r="18" spans="1:6" s="92" customFormat="1" ht="15" customHeight="1">
      <c r="A18" s="89" t="s">
        <v>104</v>
      </c>
      <c r="B18" s="90"/>
      <c r="C18" s="91"/>
      <c r="D18" s="104">
        <f>D19+D20+D21+D23+D24+D25+D26+D27+D28+D29+D22</f>
        <v>4398400</v>
      </c>
      <c r="E18" s="104">
        <f>E19+E20+E21+E23+E24+E25+E26+E27+E28+E29+E22</f>
        <v>1892665.95</v>
      </c>
      <c r="F18" s="108">
        <f>D18-E18</f>
        <v>2505734.05</v>
      </c>
    </row>
    <row r="19" spans="1:6" ht="15" customHeight="1">
      <c r="A19" s="40"/>
      <c r="B19" s="48"/>
      <c r="C19" s="2" t="s">
        <v>146</v>
      </c>
      <c r="D19" s="2" t="s">
        <v>244</v>
      </c>
      <c r="E19" s="33" t="s">
        <v>339</v>
      </c>
      <c r="F19" s="25"/>
    </row>
    <row r="20" spans="1:6" ht="15" customHeight="1">
      <c r="A20" s="40"/>
      <c r="B20" s="48"/>
      <c r="C20" s="2" t="s">
        <v>147</v>
      </c>
      <c r="D20" s="2" t="s">
        <v>245</v>
      </c>
      <c r="E20" s="33" t="s">
        <v>340</v>
      </c>
      <c r="F20" s="25"/>
    </row>
    <row r="21" spans="1:6" ht="15" customHeight="1">
      <c r="A21" s="40"/>
      <c r="B21" s="48"/>
      <c r="C21" s="2" t="s">
        <v>149</v>
      </c>
      <c r="D21" s="2" t="s">
        <v>246</v>
      </c>
      <c r="E21" s="33" t="s">
        <v>95</v>
      </c>
      <c r="F21" s="25"/>
    </row>
    <row r="22" spans="1:6" ht="15" customHeight="1">
      <c r="A22" s="40"/>
      <c r="B22" s="41"/>
      <c r="C22" s="2" t="s">
        <v>150</v>
      </c>
      <c r="D22" s="2" t="s">
        <v>331</v>
      </c>
      <c r="E22" s="33" t="s">
        <v>341</v>
      </c>
      <c r="F22" s="25"/>
    </row>
    <row r="23" spans="1:6" ht="15" customHeight="1">
      <c r="A23" s="40"/>
      <c r="B23" s="41"/>
      <c r="C23" s="2" t="s">
        <v>151</v>
      </c>
      <c r="D23" s="2" t="s">
        <v>121</v>
      </c>
      <c r="E23" s="33" t="s">
        <v>313</v>
      </c>
      <c r="F23" s="25"/>
    </row>
    <row r="24" spans="1:6" ht="15" customHeight="1">
      <c r="A24" s="40"/>
      <c r="B24" s="41"/>
      <c r="C24" s="2" t="s">
        <v>152</v>
      </c>
      <c r="D24" s="2" t="s">
        <v>247</v>
      </c>
      <c r="E24" s="33" t="s">
        <v>342</v>
      </c>
      <c r="F24" s="25"/>
    </row>
    <row r="25" spans="1:6" ht="15" customHeight="1">
      <c r="A25" s="40"/>
      <c r="B25" s="41"/>
      <c r="C25" s="2" t="s">
        <v>153</v>
      </c>
      <c r="D25" s="2" t="s">
        <v>248</v>
      </c>
      <c r="E25" s="33" t="s">
        <v>343</v>
      </c>
      <c r="F25" s="25"/>
    </row>
    <row r="26" spans="1:6" ht="15" customHeight="1">
      <c r="A26" s="40"/>
      <c r="B26" s="41"/>
      <c r="C26" s="2" t="s">
        <v>154</v>
      </c>
      <c r="D26" s="2" t="s">
        <v>332</v>
      </c>
      <c r="E26" s="33" t="s">
        <v>95</v>
      </c>
      <c r="F26" s="25"/>
    </row>
    <row r="27" spans="1:6" ht="15" customHeight="1">
      <c r="A27" s="40"/>
      <c r="B27" s="41"/>
      <c r="C27" s="2" t="s">
        <v>155</v>
      </c>
      <c r="D27" s="2" t="s">
        <v>250</v>
      </c>
      <c r="E27" s="33" t="s">
        <v>344</v>
      </c>
      <c r="F27" s="25"/>
    </row>
    <row r="28" spans="1:6" ht="15" customHeight="1">
      <c r="A28" s="40"/>
      <c r="B28" s="41"/>
      <c r="C28" s="2" t="s">
        <v>156</v>
      </c>
      <c r="D28" s="2" t="s">
        <v>251</v>
      </c>
      <c r="E28" s="33" t="s">
        <v>345</v>
      </c>
      <c r="F28" s="25"/>
    </row>
    <row r="29" spans="1:6" ht="15" customHeight="1">
      <c r="A29" s="40"/>
      <c r="B29" s="41"/>
      <c r="C29" s="2" t="s">
        <v>148</v>
      </c>
      <c r="D29" s="2" t="s">
        <v>229</v>
      </c>
      <c r="E29" s="33" t="s">
        <v>314</v>
      </c>
      <c r="F29" s="25"/>
    </row>
    <row r="30" spans="1:6" ht="15" customHeight="1">
      <c r="A30" s="89" t="s">
        <v>105</v>
      </c>
      <c r="B30" s="41"/>
      <c r="C30" s="91"/>
      <c r="D30" s="113">
        <f>D31+D32</f>
        <v>450000</v>
      </c>
      <c r="E30" s="116">
        <f>E31+E32</f>
        <v>169249.2</v>
      </c>
      <c r="F30" s="119">
        <f>D30-E30</f>
        <v>280750.8</v>
      </c>
    </row>
    <row r="31" spans="1:6" ht="15" customHeight="1">
      <c r="A31" s="40"/>
      <c r="B31" s="41"/>
      <c r="C31" s="2" t="s">
        <v>157</v>
      </c>
      <c r="D31" s="2" t="s">
        <v>252</v>
      </c>
      <c r="E31" s="33" t="s">
        <v>346</v>
      </c>
      <c r="F31" s="25"/>
    </row>
    <row r="32" spans="1:6" ht="15" customHeight="1">
      <c r="A32" s="40"/>
      <c r="B32" s="41"/>
      <c r="C32" s="2" t="s">
        <v>158</v>
      </c>
      <c r="D32" s="2" t="s">
        <v>253</v>
      </c>
      <c r="E32" s="33" t="s">
        <v>347</v>
      </c>
      <c r="F32" s="25"/>
    </row>
    <row r="33" spans="1:6" ht="15" customHeight="1">
      <c r="A33" s="81" t="s">
        <v>64</v>
      </c>
      <c r="B33" s="41"/>
      <c r="C33" s="2"/>
      <c r="D33" s="103">
        <f>D12+D18+D30</f>
        <v>5316350</v>
      </c>
      <c r="E33" s="102">
        <f>E12+E18+E30</f>
        <v>2223508.82</v>
      </c>
      <c r="F33" s="107">
        <f>D33-E33</f>
        <v>3092841.18</v>
      </c>
    </row>
    <row r="34" spans="1:6" ht="15" customHeight="1">
      <c r="A34" s="81"/>
      <c r="B34" s="41"/>
      <c r="C34" s="2" t="s">
        <v>160</v>
      </c>
      <c r="D34" s="109">
        <v>25000</v>
      </c>
      <c r="E34" s="102"/>
      <c r="F34" s="107"/>
    </row>
    <row r="35" spans="1:6" ht="15" customHeight="1">
      <c r="A35" s="81" t="s">
        <v>112</v>
      </c>
      <c r="B35" s="41"/>
      <c r="C35" s="2"/>
      <c r="D35" s="103">
        <f>D34</f>
        <v>25000</v>
      </c>
      <c r="E35" s="102"/>
      <c r="F35" s="107"/>
    </row>
    <row r="36" spans="1:6" ht="15" customHeight="1">
      <c r="A36" s="81"/>
      <c r="B36" s="41">
        <v>226</v>
      </c>
      <c r="C36" s="87" t="s">
        <v>256</v>
      </c>
      <c r="D36" s="109">
        <v>10000</v>
      </c>
      <c r="E36" s="110">
        <v>0</v>
      </c>
      <c r="F36" s="107"/>
    </row>
    <row r="37" spans="1:6" s="78" customFormat="1" ht="15" customHeight="1">
      <c r="A37" s="81"/>
      <c r="B37" s="85"/>
      <c r="C37" s="87" t="s">
        <v>255</v>
      </c>
      <c r="D37" s="87" t="s">
        <v>333</v>
      </c>
      <c r="E37" s="88" t="s">
        <v>348</v>
      </c>
      <c r="F37" s="86"/>
    </row>
    <row r="38" spans="1:6" s="78" customFormat="1" ht="15" customHeight="1">
      <c r="A38" s="81"/>
      <c r="B38" s="85"/>
      <c r="C38" s="87" t="s">
        <v>161</v>
      </c>
      <c r="D38" s="87" t="s">
        <v>162</v>
      </c>
      <c r="E38" s="88" t="s">
        <v>95</v>
      </c>
      <c r="F38" s="86"/>
    </row>
    <row r="39" spans="1:6" ht="15" customHeight="1">
      <c r="A39" s="40"/>
      <c r="B39" s="41"/>
      <c r="C39" s="91" t="s">
        <v>315</v>
      </c>
      <c r="D39" s="2" t="s">
        <v>254</v>
      </c>
      <c r="E39" s="33" t="s">
        <v>371</v>
      </c>
      <c r="F39" s="25"/>
    </row>
    <row r="40" spans="1:6" ht="15" customHeight="1">
      <c r="A40" s="81"/>
      <c r="B40" s="41"/>
      <c r="C40" s="91" t="s">
        <v>159</v>
      </c>
      <c r="D40" s="109">
        <v>132207</v>
      </c>
      <c r="E40" s="110">
        <v>66103.5</v>
      </c>
      <c r="F40" s="107"/>
    </row>
    <row r="41" spans="1:6" ht="15" customHeight="1">
      <c r="A41" s="81"/>
      <c r="B41" s="41"/>
      <c r="C41" s="91" t="s">
        <v>159</v>
      </c>
      <c r="D41" s="109">
        <v>122823.53</v>
      </c>
      <c r="E41" s="110">
        <v>49129.41</v>
      </c>
      <c r="F41" s="107"/>
    </row>
    <row r="42" spans="1:6" s="78" customFormat="1" ht="15" customHeight="1">
      <c r="A42" s="81" t="s">
        <v>110</v>
      </c>
      <c r="B42" s="85"/>
      <c r="C42" s="87"/>
      <c r="D42" s="103">
        <f>D37+D38+D36+D39+D40+D41</f>
        <v>397345.53</v>
      </c>
      <c r="E42" s="102">
        <f>E37+E38+E36+E39+E40+E41</f>
        <v>168890.41</v>
      </c>
      <c r="F42" s="107">
        <f>D42-E42</f>
        <v>228455.12000000002</v>
      </c>
    </row>
    <row r="43" spans="1:6" s="97" customFormat="1" ht="15" customHeight="1">
      <c r="A43" s="96" t="s">
        <v>65</v>
      </c>
      <c r="B43" s="98"/>
      <c r="C43" s="99"/>
      <c r="D43" s="105">
        <f>D44+D45</f>
        <v>200280</v>
      </c>
      <c r="E43" s="106">
        <f>E46</f>
        <v>48807.68</v>
      </c>
      <c r="F43" s="100"/>
    </row>
    <row r="44" spans="1:6" ht="15" customHeight="1">
      <c r="A44" s="40"/>
      <c r="B44" s="41">
        <v>211</v>
      </c>
      <c r="C44" s="2" t="s">
        <v>175</v>
      </c>
      <c r="D44" s="33" t="s">
        <v>310</v>
      </c>
      <c r="E44" s="33" t="s">
        <v>349</v>
      </c>
      <c r="F44" s="25"/>
    </row>
    <row r="45" spans="1:6" ht="15" customHeight="1">
      <c r="A45" s="40"/>
      <c r="B45" s="41">
        <v>213</v>
      </c>
      <c r="C45" s="2" t="s">
        <v>176</v>
      </c>
      <c r="D45" s="33" t="s">
        <v>311</v>
      </c>
      <c r="E45" s="33" t="s">
        <v>350</v>
      </c>
      <c r="F45" s="25"/>
    </row>
    <row r="46" spans="1:6" s="78" customFormat="1" ht="15" customHeight="1">
      <c r="A46" s="81" t="s">
        <v>66</v>
      </c>
      <c r="B46" s="85"/>
      <c r="C46" s="79"/>
      <c r="D46" s="103">
        <f>D43</f>
        <v>200280</v>
      </c>
      <c r="E46" s="102">
        <f>E44+E45</f>
        <v>48807.68</v>
      </c>
      <c r="F46" s="107">
        <f>D46-E46</f>
        <v>151472.32</v>
      </c>
    </row>
    <row r="47" spans="1:6" s="78" customFormat="1" ht="15" customHeight="1">
      <c r="A47" s="96" t="s">
        <v>97</v>
      </c>
      <c r="B47" s="85"/>
      <c r="C47" s="99"/>
      <c r="D47" s="103"/>
      <c r="E47" s="102"/>
      <c r="F47" s="107"/>
    </row>
    <row r="48" spans="2:6" s="78" customFormat="1" ht="15" customHeight="1">
      <c r="B48" s="41">
        <v>225</v>
      </c>
      <c r="C48" s="87" t="s">
        <v>163</v>
      </c>
      <c r="D48" s="109">
        <v>0</v>
      </c>
      <c r="E48" s="110">
        <v>0</v>
      </c>
      <c r="F48" s="111"/>
    </row>
    <row r="49" spans="1:6" s="78" customFormat="1" ht="15" customHeight="1">
      <c r="A49" s="96"/>
      <c r="B49" s="41">
        <v>226</v>
      </c>
      <c r="C49" s="87" t="s">
        <v>164</v>
      </c>
      <c r="D49" s="109">
        <v>80000</v>
      </c>
      <c r="E49" s="110">
        <v>0</v>
      </c>
      <c r="F49" s="111"/>
    </row>
    <row r="50" spans="1:6" s="78" customFormat="1" ht="15" customHeight="1">
      <c r="A50" s="81"/>
      <c r="B50" s="41">
        <v>310</v>
      </c>
      <c r="C50" s="87" t="s">
        <v>165</v>
      </c>
      <c r="D50" s="109">
        <v>0</v>
      </c>
      <c r="E50" s="110">
        <v>0</v>
      </c>
      <c r="F50" s="111"/>
    </row>
    <row r="51" spans="1:6" s="78" customFormat="1" ht="15" customHeight="1">
      <c r="A51" s="81"/>
      <c r="B51" s="41">
        <v>340.8</v>
      </c>
      <c r="C51" s="87" t="s">
        <v>166</v>
      </c>
      <c r="D51" s="109">
        <v>20000</v>
      </c>
      <c r="E51" s="110">
        <v>0</v>
      </c>
      <c r="F51" s="111"/>
    </row>
    <row r="52" spans="1:6" s="78" customFormat="1" ht="15" customHeight="1">
      <c r="A52" s="81" t="s">
        <v>67</v>
      </c>
      <c r="B52" s="85"/>
      <c r="C52" s="79"/>
      <c r="D52" s="103">
        <f>D48+D50+D51+D49</f>
        <v>100000</v>
      </c>
      <c r="E52" s="102">
        <f>E48+E50+E51+E49</f>
        <v>0</v>
      </c>
      <c r="F52" s="107">
        <f>D52-E52</f>
        <v>100000</v>
      </c>
    </row>
    <row r="53" spans="1:6" s="78" customFormat="1" ht="15" customHeight="1">
      <c r="A53" s="81" t="s">
        <v>133</v>
      </c>
      <c r="B53" s="85"/>
      <c r="C53" s="87"/>
      <c r="D53" s="109"/>
      <c r="E53" s="110"/>
      <c r="F53" s="107"/>
    </row>
    <row r="54" spans="1:6" s="78" customFormat="1" ht="15" customHeight="1">
      <c r="A54" s="81"/>
      <c r="B54" s="85"/>
      <c r="C54" s="87" t="s">
        <v>178</v>
      </c>
      <c r="D54" s="109">
        <v>985150</v>
      </c>
      <c r="E54" s="110">
        <v>0</v>
      </c>
      <c r="F54" s="107"/>
    </row>
    <row r="55" spans="1:6" s="78" customFormat="1" ht="15" customHeight="1">
      <c r="A55" s="81"/>
      <c r="B55" s="85"/>
      <c r="C55" s="87" t="s">
        <v>179</v>
      </c>
      <c r="D55" s="109">
        <v>42950</v>
      </c>
      <c r="E55" s="110">
        <v>42950</v>
      </c>
      <c r="F55" s="107"/>
    </row>
    <row r="56" spans="1:6" s="78" customFormat="1" ht="15" customHeight="1">
      <c r="A56" s="81"/>
      <c r="B56" s="85"/>
      <c r="C56" s="87" t="s">
        <v>211</v>
      </c>
      <c r="D56" s="109">
        <v>0</v>
      </c>
      <c r="E56" s="110">
        <v>0</v>
      </c>
      <c r="F56" s="107"/>
    </row>
    <row r="57" spans="1:6" s="78" customFormat="1" ht="15" customHeight="1">
      <c r="A57" s="81"/>
      <c r="B57" s="85"/>
      <c r="C57" s="87" t="s">
        <v>180</v>
      </c>
      <c r="D57" s="109">
        <v>263995</v>
      </c>
      <c r="E57" s="110">
        <v>247968.17</v>
      </c>
      <c r="F57" s="107"/>
    </row>
    <row r="58" spans="1:6" s="78" customFormat="1" ht="15" customHeight="1">
      <c r="A58" s="81"/>
      <c r="B58" s="85"/>
      <c r="C58" s="87" t="s">
        <v>198</v>
      </c>
      <c r="D58" s="109">
        <v>985500</v>
      </c>
      <c r="E58" s="110">
        <v>0</v>
      </c>
      <c r="F58" s="107"/>
    </row>
    <row r="59" spans="1:6" s="78" customFormat="1" ht="15" customHeight="1">
      <c r="A59" s="81"/>
      <c r="B59" s="85"/>
      <c r="C59" s="87" t="s">
        <v>204</v>
      </c>
      <c r="D59" s="109">
        <v>1082920</v>
      </c>
      <c r="E59" s="110">
        <v>0</v>
      </c>
      <c r="F59" s="107"/>
    </row>
    <row r="60" spans="1:6" s="78" customFormat="1" ht="15" customHeight="1">
      <c r="A60" s="81"/>
      <c r="B60" s="85"/>
      <c r="C60" s="87" t="s">
        <v>329</v>
      </c>
      <c r="D60" s="109">
        <v>1000000</v>
      </c>
      <c r="E60" s="110">
        <v>0</v>
      </c>
      <c r="F60" s="107"/>
    </row>
    <row r="61" spans="1:6" s="78" customFormat="1" ht="15" customHeight="1">
      <c r="A61" s="81" t="s">
        <v>118</v>
      </c>
      <c r="B61" s="85"/>
      <c r="C61" s="79"/>
      <c r="D61" s="103">
        <f>D54+D55+D57+D60+D58+D59+D56</f>
        <v>4360515</v>
      </c>
      <c r="E61" s="102">
        <f>E54+E55+E57+E60+E58+E56+E59</f>
        <v>290918.17000000004</v>
      </c>
      <c r="F61" s="107">
        <f>D61-E61</f>
        <v>4069596.83</v>
      </c>
    </row>
    <row r="62" spans="1:6" s="78" customFormat="1" ht="15" customHeight="1">
      <c r="A62" s="81"/>
      <c r="B62" s="85">
        <v>226</v>
      </c>
      <c r="C62" s="87" t="s">
        <v>167</v>
      </c>
      <c r="D62" s="109">
        <v>400000</v>
      </c>
      <c r="E62" s="110">
        <v>0</v>
      </c>
      <c r="F62" s="107"/>
    </row>
    <row r="63" spans="1:6" s="78" customFormat="1" ht="15" customHeight="1">
      <c r="A63" s="81" t="s">
        <v>114</v>
      </c>
      <c r="B63" s="85"/>
      <c r="C63" s="79"/>
      <c r="D63" s="103">
        <f>D62</f>
        <v>400000</v>
      </c>
      <c r="E63" s="102">
        <f>E62</f>
        <v>0</v>
      </c>
      <c r="F63" s="107">
        <f>D63-E63</f>
        <v>400000</v>
      </c>
    </row>
    <row r="64" spans="1:6" s="78" customFormat="1" ht="15" customHeight="1">
      <c r="A64" s="96" t="s">
        <v>108</v>
      </c>
      <c r="B64" s="85"/>
      <c r="C64" s="87" t="s">
        <v>217</v>
      </c>
      <c r="D64" s="109">
        <v>720000</v>
      </c>
      <c r="E64" s="110">
        <v>0</v>
      </c>
      <c r="F64" s="107"/>
    </row>
    <row r="65" spans="1:6" s="78" customFormat="1" ht="15" customHeight="1">
      <c r="A65" s="81"/>
      <c r="B65" s="85"/>
      <c r="C65" s="87" t="s">
        <v>181</v>
      </c>
      <c r="D65" s="109">
        <v>0</v>
      </c>
      <c r="E65" s="110">
        <v>0</v>
      </c>
      <c r="F65" s="107"/>
    </row>
    <row r="66" spans="1:6" s="78" customFormat="1" ht="15" customHeight="1">
      <c r="A66" s="81"/>
      <c r="B66" s="85"/>
      <c r="C66" s="87" t="s">
        <v>182</v>
      </c>
      <c r="D66" s="109">
        <v>230000</v>
      </c>
      <c r="E66" s="110">
        <v>0</v>
      </c>
      <c r="F66" s="107"/>
    </row>
    <row r="67" spans="1:6" s="78" customFormat="1" ht="15" customHeight="1">
      <c r="A67" s="81"/>
      <c r="B67" s="85"/>
      <c r="C67" s="87" t="s">
        <v>183</v>
      </c>
      <c r="D67" s="109">
        <v>10000</v>
      </c>
      <c r="E67" s="110">
        <v>0</v>
      </c>
      <c r="F67" s="107"/>
    </row>
    <row r="68" spans="1:6" s="84" customFormat="1" ht="13.5" customHeight="1">
      <c r="A68" s="81" t="s">
        <v>71</v>
      </c>
      <c r="B68" s="41"/>
      <c r="C68" s="87"/>
      <c r="D68" s="103">
        <f>D64+D65+D66+D67</f>
        <v>960000</v>
      </c>
      <c r="E68" s="102">
        <f>E64+E65+E66+E67</f>
        <v>0</v>
      </c>
      <c r="F68" s="107">
        <f>D68-E68</f>
        <v>960000</v>
      </c>
    </row>
    <row r="69" spans="1:6" s="84" customFormat="1" ht="13.5" customHeight="1">
      <c r="A69" s="96" t="s">
        <v>92</v>
      </c>
      <c r="B69" s="41"/>
      <c r="C69" s="91"/>
      <c r="D69" s="79"/>
      <c r="E69" s="82"/>
      <c r="F69" s="83"/>
    </row>
    <row r="70" spans="1:6" s="84" customFormat="1" ht="13.5" customHeight="1">
      <c r="A70" s="81"/>
      <c r="B70" s="41"/>
      <c r="C70" s="87" t="s">
        <v>184</v>
      </c>
      <c r="D70" s="109">
        <v>250000</v>
      </c>
      <c r="E70" s="110">
        <v>0</v>
      </c>
      <c r="F70" s="83"/>
    </row>
    <row r="71" spans="1:6" s="84" customFormat="1" ht="13.5" customHeight="1">
      <c r="A71" s="81"/>
      <c r="B71" s="41"/>
      <c r="C71" s="87" t="s">
        <v>214</v>
      </c>
      <c r="D71" s="109">
        <v>0</v>
      </c>
      <c r="E71" s="110">
        <v>0</v>
      </c>
      <c r="F71" s="83"/>
    </row>
    <row r="72" spans="1:6" s="84" customFormat="1" ht="13.5" customHeight="1">
      <c r="A72" s="81"/>
      <c r="B72" s="41"/>
      <c r="C72" s="87" t="s">
        <v>219</v>
      </c>
      <c r="D72" s="109">
        <v>0</v>
      </c>
      <c r="E72" s="110">
        <v>0</v>
      </c>
      <c r="F72" s="83"/>
    </row>
    <row r="73" spans="1:6" s="84" customFormat="1" ht="13.5" customHeight="1">
      <c r="A73" s="81"/>
      <c r="B73" s="41"/>
      <c r="C73" s="87" t="s">
        <v>372</v>
      </c>
      <c r="D73" s="109">
        <v>600000</v>
      </c>
      <c r="E73" s="110">
        <v>0</v>
      </c>
      <c r="F73" s="83"/>
    </row>
    <row r="74" spans="1:6" s="84" customFormat="1" ht="13.5" customHeight="1">
      <c r="A74" s="81"/>
      <c r="B74" s="41"/>
      <c r="C74" s="87" t="s">
        <v>373</v>
      </c>
      <c r="D74" s="109">
        <v>4700000</v>
      </c>
      <c r="E74" s="110">
        <v>0</v>
      </c>
      <c r="F74" s="83"/>
    </row>
    <row r="75" spans="1:6" s="78" customFormat="1" ht="13.5" customHeight="1">
      <c r="A75" s="81" t="s">
        <v>72</v>
      </c>
      <c r="B75" s="41"/>
      <c r="C75" s="87"/>
      <c r="D75" s="103">
        <f>D70+D73+D71+D74+D72</f>
        <v>5550000</v>
      </c>
      <c r="E75" s="102">
        <f>E70+E71+E72+E73+E74</f>
        <v>0</v>
      </c>
      <c r="F75" s="107">
        <f>D75-E75</f>
        <v>5550000</v>
      </c>
    </row>
    <row r="76" spans="1:6" s="78" customFormat="1" ht="13.5" customHeight="1">
      <c r="A76" s="40" t="s">
        <v>73</v>
      </c>
      <c r="B76" s="41"/>
      <c r="C76" s="87" t="s">
        <v>185</v>
      </c>
      <c r="D76" s="109">
        <v>440000</v>
      </c>
      <c r="E76" s="110">
        <v>299125.16</v>
      </c>
      <c r="F76" s="107"/>
    </row>
    <row r="77" spans="1:6" s="78" customFormat="1" ht="13.5" customHeight="1">
      <c r="A77" s="40"/>
      <c r="B77" s="41"/>
      <c r="C77" s="87" t="s">
        <v>309</v>
      </c>
      <c r="D77" s="109">
        <v>197757</v>
      </c>
      <c r="E77" s="110">
        <v>80782</v>
      </c>
      <c r="F77" s="107"/>
    </row>
    <row r="78" spans="1:6" s="78" customFormat="1" ht="13.5" customHeight="1">
      <c r="A78" s="81"/>
      <c r="B78" s="41"/>
      <c r="C78" s="87" t="s">
        <v>186</v>
      </c>
      <c r="D78" s="109">
        <v>2243</v>
      </c>
      <c r="E78" s="110">
        <v>2243</v>
      </c>
      <c r="F78" s="107"/>
    </row>
    <row r="79" spans="1:6" s="78" customFormat="1" ht="13.5" customHeight="1">
      <c r="A79" s="81"/>
      <c r="B79" s="41"/>
      <c r="C79" s="87" t="s">
        <v>218</v>
      </c>
      <c r="D79" s="109">
        <v>0</v>
      </c>
      <c r="E79" s="110">
        <v>0</v>
      </c>
      <c r="F79" s="107"/>
    </row>
    <row r="80" spans="1:6" s="78" customFormat="1" ht="13.5" customHeight="1">
      <c r="A80" s="81"/>
      <c r="B80" s="41"/>
      <c r="C80" s="87" t="s">
        <v>203</v>
      </c>
      <c r="D80" s="109">
        <v>160000</v>
      </c>
      <c r="E80" s="110">
        <v>28484</v>
      </c>
      <c r="F80" s="107"/>
    </row>
    <row r="81" spans="1:6" s="78" customFormat="1" ht="13.5" customHeight="1">
      <c r="A81" s="121"/>
      <c r="B81" s="41"/>
      <c r="C81" s="87" t="s">
        <v>187</v>
      </c>
      <c r="D81" s="109">
        <v>70000</v>
      </c>
      <c r="E81" s="110">
        <v>6277.5</v>
      </c>
      <c r="F81" s="107"/>
    </row>
    <row r="82" spans="1:6" s="78" customFormat="1" ht="13.5" customHeight="1">
      <c r="A82" s="121"/>
      <c r="B82" s="41"/>
      <c r="C82" s="87" t="s">
        <v>188</v>
      </c>
      <c r="D82" s="109">
        <v>30000</v>
      </c>
      <c r="E82" s="110">
        <v>0</v>
      </c>
      <c r="F82" s="107"/>
    </row>
    <row r="83" spans="1:6" s="78" customFormat="1" ht="13.5" customHeight="1">
      <c r="A83" s="121"/>
      <c r="B83" s="41"/>
      <c r="C83" s="87" t="s">
        <v>189</v>
      </c>
      <c r="D83" s="109">
        <v>0</v>
      </c>
      <c r="E83" s="110">
        <v>0</v>
      </c>
      <c r="F83" s="107"/>
    </row>
    <row r="84" spans="1:6" s="78" customFormat="1" ht="13.5" customHeight="1">
      <c r="A84" s="121"/>
      <c r="B84" s="41"/>
      <c r="C84" s="87" t="s">
        <v>190</v>
      </c>
      <c r="D84" s="109">
        <v>90000</v>
      </c>
      <c r="E84" s="110">
        <v>19252</v>
      </c>
      <c r="F84" s="107"/>
    </row>
    <row r="85" spans="1:6" s="78" customFormat="1" ht="13.5" customHeight="1">
      <c r="A85" s="121"/>
      <c r="B85" s="41"/>
      <c r="C85" s="87" t="s">
        <v>191</v>
      </c>
      <c r="D85" s="109">
        <v>10000</v>
      </c>
      <c r="E85" s="110">
        <v>0</v>
      </c>
      <c r="F85" s="107"/>
    </row>
    <row r="86" spans="1:6" s="78" customFormat="1" ht="13.5" customHeight="1">
      <c r="A86" s="121"/>
      <c r="B86" s="41"/>
      <c r="C86" s="87" t="s">
        <v>192</v>
      </c>
      <c r="D86" s="109">
        <v>5000</v>
      </c>
      <c r="E86" s="110">
        <v>0</v>
      </c>
      <c r="F86" s="107"/>
    </row>
    <row r="87" spans="1:6" s="78" customFormat="1" ht="13.5" customHeight="1">
      <c r="A87" s="121"/>
      <c r="B87" s="41"/>
      <c r="C87" s="87" t="s">
        <v>193</v>
      </c>
      <c r="D87" s="109">
        <v>55000</v>
      </c>
      <c r="E87" s="110">
        <v>9800</v>
      </c>
      <c r="F87" s="107"/>
    </row>
    <row r="88" spans="1:6" s="78" customFormat="1" ht="13.5" customHeight="1">
      <c r="A88" s="121"/>
      <c r="B88" s="41"/>
      <c r="C88" s="87" t="s">
        <v>194</v>
      </c>
      <c r="D88" s="109">
        <v>165000</v>
      </c>
      <c r="E88" s="110">
        <v>38900</v>
      </c>
      <c r="F88" s="107"/>
    </row>
    <row r="89" spans="1:6" s="78" customFormat="1" ht="13.5" customHeight="1">
      <c r="A89" s="121"/>
      <c r="B89" s="41"/>
      <c r="C89" s="87" t="s">
        <v>195</v>
      </c>
      <c r="D89" s="109">
        <v>75000</v>
      </c>
      <c r="E89" s="110">
        <v>0</v>
      </c>
      <c r="F89" s="107"/>
    </row>
    <row r="90" spans="1:6" s="78" customFormat="1" ht="13.5" customHeight="1">
      <c r="A90" s="121"/>
      <c r="B90" s="41"/>
      <c r="C90" s="87" t="s">
        <v>196</v>
      </c>
      <c r="D90" s="109">
        <v>140000</v>
      </c>
      <c r="E90" s="110">
        <v>0</v>
      </c>
      <c r="F90" s="107"/>
    </row>
    <row r="91" spans="1:6" s="78" customFormat="1" ht="13.5" customHeight="1">
      <c r="A91" s="121"/>
      <c r="B91" s="41"/>
      <c r="C91" s="87" t="s">
        <v>330</v>
      </c>
      <c r="D91" s="109">
        <v>140000</v>
      </c>
      <c r="E91" s="109"/>
      <c r="F91" s="107"/>
    </row>
    <row r="92" spans="1:6" s="78" customFormat="1" ht="13.5" customHeight="1">
      <c r="A92" s="81" t="s">
        <v>74</v>
      </c>
      <c r="B92" s="85"/>
      <c r="C92" s="79"/>
      <c r="D92" s="103">
        <f>D76+D78+D80+D81+D82+D83+D84+D85+D86+D87+D88+D89+D90+D79+D77+D91</f>
        <v>1580000</v>
      </c>
      <c r="E92" s="103">
        <f>E76+E78+E80+E81+E82+E83+E84+E85+E86+E87+E88+E89+E90+E79+E77+E91</f>
        <v>484863.66</v>
      </c>
      <c r="F92" s="107">
        <f>D92-E92</f>
        <v>1095136.34</v>
      </c>
    </row>
    <row r="93" spans="1:6" s="78" customFormat="1" ht="13.5" customHeight="1">
      <c r="A93" s="81"/>
      <c r="B93" s="85"/>
      <c r="C93" s="87" t="s">
        <v>258</v>
      </c>
      <c r="D93" s="109">
        <v>46000</v>
      </c>
      <c r="E93" s="109"/>
      <c r="F93" s="122"/>
    </row>
    <row r="94" spans="1:6" s="78" customFormat="1" ht="13.5" customHeight="1">
      <c r="A94" s="81" t="s">
        <v>257</v>
      </c>
      <c r="B94" s="85"/>
      <c r="C94" s="79"/>
      <c r="D94" s="103">
        <f>D93</f>
        <v>46000</v>
      </c>
      <c r="E94" s="103">
        <f>E93</f>
        <v>0</v>
      </c>
      <c r="F94" s="107"/>
    </row>
    <row r="95" spans="1:6" s="78" customFormat="1" ht="13.5" customHeight="1">
      <c r="A95" s="89" t="s">
        <v>68</v>
      </c>
      <c r="B95" s="85"/>
      <c r="C95" s="91" t="s">
        <v>200</v>
      </c>
      <c r="D95" s="104">
        <f>D96+D98+D97</f>
        <v>3150000</v>
      </c>
      <c r="E95" s="104">
        <f>E96+E97+E98</f>
        <v>0</v>
      </c>
      <c r="F95" s="108">
        <f>D95-E95</f>
        <v>3150000</v>
      </c>
    </row>
    <row r="96" spans="2:6" s="78" customFormat="1" ht="13.5" customHeight="1">
      <c r="B96" s="85"/>
      <c r="C96" s="87" t="s">
        <v>197</v>
      </c>
      <c r="D96" s="109">
        <v>150000</v>
      </c>
      <c r="E96" s="109">
        <v>0</v>
      </c>
      <c r="F96" s="107"/>
    </row>
    <row r="97" spans="2:6" s="78" customFormat="1" ht="13.5" customHeight="1">
      <c r="B97" s="85"/>
      <c r="C97" s="87" t="s">
        <v>199</v>
      </c>
      <c r="D97" s="109">
        <v>0</v>
      </c>
      <c r="E97" s="109">
        <v>0</v>
      </c>
      <c r="F97" s="107"/>
    </row>
    <row r="98" spans="1:6" s="78" customFormat="1" ht="13.5" customHeight="1">
      <c r="A98" s="89"/>
      <c r="B98" s="85"/>
      <c r="C98" s="87" t="s">
        <v>212</v>
      </c>
      <c r="D98" s="109">
        <v>3000000</v>
      </c>
      <c r="E98" s="109">
        <v>0</v>
      </c>
      <c r="F98" s="107"/>
    </row>
    <row r="99" spans="2:6" s="92" customFormat="1" ht="15" customHeight="1">
      <c r="B99" s="93"/>
      <c r="C99" s="91" t="s">
        <v>259</v>
      </c>
      <c r="D99" s="104">
        <f>D100+D101+D102+D103+D104+D105+D106+D107+D108+D109+D110+D111</f>
        <v>5020645</v>
      </c>
      <c r="E99" s="104">
        <f>E100+E101+E102+E103+E104+E105+E106+E107+E108+E109+E110+E111</f>
        <v>2150132.34</v>
      </c>
      <c r="F99" s="108">
        <f>D99-E99</f>
        <v>2870512.66</v>
      </c>
    </row>
    <row r="100" spans="1:6" ht="15" customHeight="1">
      <c r="A100" s="2"/>
      <c r="B100" s="41"/>
      <c r="C100" s="2" t="s">
        <v>260</v>
      </c>
      <c r="D100" s="2" t="s">
        <v>282</v>
      </c>
      <c r="E100" s="33" t="s">
        <v>354</v>
      </c>
      <c r="F100" s="25"/>
    </row>
    <row r="101" spans="1:6" ht="15" customHeight="1">
      <c r="A101" s="2"/>
      <c r="B101" s="41"/>
      <c r="C101" s="2" t="s">
        <v>261</v>
      </c>
      <c r="D101" s="2" t="s">
        <v>283</v>
      </c>
      <c r="E101" s="33" t="s">
        <v>355</v>
      </c>
      <c r="F101" s="25"/>
    </row>
    <row r="102" spans="1:6" ht="15" customHeight="1">
      <c r="A102" s="2"/>
      <c r="B102" s="41"/>
      <c r="C102" s="2" t="s">
        <v>262</v>
      </c>
      <c r="D102" s="2" t="s">
        <v>284</v>
      </c>
      <c r="E102" s="33" t="s">
        <v>356</v>
      </c>
      <c r="F102" s="25"/>
    </row>
    <row r="103" spans="1:6" ht="15" customHeight="1">
      <c r="A103" s="2"/>
      <c r="B103" s="41"/>
      <c r="C103" s="2" t="s">
        <v>263</v>
      </c>
      <c r="D103" s="2" t="s">
        <v>168</v>
      </c>
      <c r="E103" s="33" t="s">
        <v>357</v>
      </c>
      <c r="F103" s="25"/>
    </row>
    <row r="104" spans="1:6" ht="15" customHeight="1">
      <c r="A104" s="2"/>
      <c r="B104" s="41"/>
      <c r="C104" s="2" t="s">
        <v>264</v>
      </c>
      <c r="D104" s="2" t="s">
        <v>285</v>
      </c>
      <c r="E104" s="33" t="s">
        <v>316</v>
      </c>
      <c r="F104" s="25"/>
    </row>
    <row r="105" spans="1:6" ht="15" customHeight="1">
      <c r="A105" s="2"/>
      <c r="B105" s="41"/>
      <c r="C105" s="2" t="s">
        <v>265</v>
      </c>
      <c r="D105" s="2" t="s">
        <v>213</v>
      </c>
      <c r="E105" s="33" t="s">
        <v>358</v>
      </c>
      <c r="F105" s="25"/>
    </row>
    <row r="106" spans="1:6" ht="15" customHeight="1">
      <c r="A106" s="2"/>
      <c r="B106" s="41"/>
      <c r="C106" s="2" t="s">
        <v>266</v>
      </c>
      <c r="D106" s="2" t="s">
        <v>284</v>
      </c>
      <c r="E106" s="33" t="s">
        <v>359</v>
      </c>
      <c r="F106" s="25"/>
    </row>
    <row r="107" spans="1:6" ht="15" customHeight="1">
      <c r="A107" s="2"/>
      <c r="B107" s="41">
        <v>225</v>
      </c>
      <c r="C107" s="2" t="s">
        <v>267</v>
      </c>
      <c r="D107" s="2" t="s">
        <v>286</v>
      </c>
      <c r="E107" s="33" t="s">
        <v>360</v>
      </c>
      <c r="F107" s="25"/>
    </row>
    <row r="108" spans="1:6" ht="15" customHeight="1">
      <c r="A108" s="2"/>
      <c r="B108" s="41">
        <v>226</v>
      </c>
      <c r="C108" s="2" t="s">
        <v>268</v>
      </c>
      <c r="D108" s="2" t="s">
        <v>312</v>
      </c>
      <c r="E108" s="33" t="s">
        <v>361</v>
      </c>
      <c r="F108" s="25"/>
    </row>
    <row r="109" spans="1:6" ht="15" customHeight="1">
      <c r="A109" s="2"/>
      <c r="B109" s="42">
        <v>310</v>
      </c>
      <c r="C109" s="2" t="s">
        <v>269</v>
      </c>
      <c r="D109" s="2" t="s">
        <v>334</v>
      </c>
      <c r="E109" s="33" t="s">
        <v>334</v>
      </c>
      <c r="F109" s="25"/>
    </row>
    <row r="110" spans="1:6" ht="15" customHeight="1">
      <c r="A110" s="2"/>
      <c r="B110" s="117" t="s">
        <v>106</v>
      </c>
      <c r="C110" s="2" t="s">
        <v>270</v>
      </c>
      <c r="D110" s="2" t="s">
        <v>335</v>
      </c>
      <c r="E110" s="33" t="s">
        <v>362</v>
      </c>
      <c r="F110" s="25"/>
    </row>
    <row r="111" spans="1:6" ht="15" customHeight="1">
      <c r="A111" s="2"/>
      <c r="B111" s="117"/>
      <c r="C111" s="2" t="s">
        <v>271</v>
      </c>
      <c r="D111" s="2" t="s">
        <v>122</v>
      </c>
      <c r="E111" s="33" t="s">
        <v>317</v>
      </c>
      <c r="F111" s="25"/>
    </row>
    <row r="112" spans="1:6" s="92" customFormat="1" ht="13.5" customHeight="1">
      <c r="A112" s="89" t="s">
        <v>69</v>
      </c>
      <c r="B112" s="93"/>
      <c r="C112" s="91"/>
      <c r="D112" s="104">
        <f>D113+D115+D116+D118+D119+D120+D114+D117</f>
        <v>811260</v>
      </c>
      <c r="E112" s="101">
        <f>E113+E115+E116+E118+E119+E120+E114+E117</f>
        <v>193267.41</v>
      </c>
      <c r="F112" s="108">
        <f>D112-E112</f>
        <v>617992.59</v>
      </c>
    </row>
    <row r="113" spans="1:6" ht="13.5" customHeight="1">
      <c r="A113" s="40"/>
      <c r="B113" s="41">
        <v>211</v>
      </c>
      <c r="C113" s="2" t="s">
        <v>272</v>
      </c>
      <c r="D113" s="2" t="s">
        <v>287</v>
      </c>
      <c r="E113" s="33" t="s">
        <v>363</v>
      </c>
      <c r="F113" s="25"/>
    </row>
    <row r="114" spans="1:6" ht="13.5" customHeight="1">
      <c r="A114" s="40"/>
      <c r="B114" s="41">
        <v>213</v>
      </c>
      <c r="C114" s="2" t="s">
        <v>273</v>
      </c>
      <c r="D114" s="2" t="s">
        <v>288</v>
      </c>
      <c r="E114" s="33" t="s">
        <v>364</v>
      </c>
      <c r="F114" s="25"/>
    </row>
    <row r="115" spans="1:6" ht="13.5" customHeight="1">
      <c r="A115" s="40"/>
      <c r="B115" s="41">
        <v>221</v>
      </c>
      <c r="C115" s="2" t="s">
        <v>274</v>
      </c>
      <c r="D115" s="2" t="s">
        <v>289</v>
      </c>
      <c r="E115" s="33" t="s">
        <v>365</v>
      </c>
      <c r="F115" s="25"/>
    </row>
    <row r="116" spans="1:6" ht="13.5" customHeight="1">
      <c r="A116" s="40"/>
      <c r="B116" s="41">
        <v>222</v>
      </c>
      <c r="C116" s="2" t="s">
        <v>275</v>
      </c>
      <c r="D116" s="2" t="s">
        <v>122</v>
      </c>
      <c r="E116" s="33" t="s">
        <v>20</v>
      </c>
      <c r="F116" s="25"/>
    </row>
    <row r="117" spans="1:6" ht="13.5" customHeight="1">
      <c r="A117" s="40"/>
      <c r="B117" s="41">
        <v>223.3</v>
      </c>
      <c r="C117" s="2" t="s">
        <v>276</v>
      </c>
      <c r="D117" s="2" t="s">
        <v>249</v>
      </c>
      <c r="E117" s="33" t="s">
        <v>366</v>
      </c>
      <c r="F117" s="25"/>
    </row>
    <row r="118" spans="1:6" ht="13.5" customHeight="1">
      <c r="A118" s="40"/>
      <c r="B118" s="41">
        <v>226</v>
      </c>
      <c r="C118" s="2" t="s">
        <v>277</v>
      </c>
      <c r="D118" s="2" t="s">
        <v>210</v>
      </c>
      <c r="E118" s="33" t="s">
        <v>367</v>
      </c>
      <c r="F118" s="25"/>
    </row>
    <row r="119" spans="1:6" ht="13.5" customHeight="1">
      <c r="A119" s="40"/>
      <c r="B119" s="41">
        <v>310</v>
      </c>
      <c r="C119" s="2" t="s">
        <v>278</v>
      </c>
      <c r="D119" s="2" t="s">
        <v>290</v>
      </c>
      <c r="E119" s="33" t="s">
        <v>95</v>
      </c>
      <c r="F119" s="25"/>
    </row>
    <row r="120" spans="1:6" ht="13.5" customHeight="1">
      <c r="A120" s="40"/>
      <c r="B120" s="117" t="s">
        <v>106</v>
      </c>
      <c r="C120" s="2" t="s">
        <v>279</v>
      </c>
      <c r="D120" s="2" t="s">
        <v>291</v>
      </c>
      <c r="E120" s="33" t="s">
        <v>368</v>
      </c>
      <c r="F120" s="25"/>
    </row>
    <row r="121" spans="1:6" ht="13.5" customHeight="1">
      <c r="A121" s="89" t="s">
        <v>177</v>
      </c>
      <c r="B121" s="117"/>
      <c r="C121" s="2"/>
      <c r="D121" s="104">
        <f>D122+D123</f>
        <v>160000</v>
      </c>
      <c r="E121" s="104">
        <f>E122+E123</f>
        <v>57543</v>
      </c>
      <c r="F121" s="25"/>
    </row>
    <row r="122" spans="1:6" ht="13.5" customHeight="1">
      <c r="A122" s="40"/>
      <c r="B122" s="117"/>
      <c r="C122" s="2" t="s">
        <v>280</v>
      </c>
      <c r="D122" s="2" t="s">
        <v>292</v>
      </c>
      <c r="E122" s="2" t="s">
        <v>369</v>
      </c>
      <c r="F122" s="25"/>
    </row>
    <row r="123" spans="1:6" ht="13.5" customHeight="1">
      <c r="A123" s="40"/>
      <c r="B123" s="117"/>
      <c r="C123" s="2" t="s">
        <v>281</v>
      </c>
      <c r="D123" s="2" t="s">
        <v>293</v>
      </c>
      <c r="E123" s="2" t="s">
        <v>318</v>
      </c>
      <c r="F123" s="25"/>
    </row>
    <row r="124" spans="1:6" ht="13.5" customHeight="1">
      <c r="A124" s="89" t="s">
        <v>294</v>
      </c>
      <c r="B124" s="117"/>
      <c r="C124" s="2"/>
      <c r="D124" s="105" t="str">
        <f>D125</f>
        <v>20000</v>
      </c>
      <c r="E124" s="105" t="str">
        <f>E125</f>
        <v>10000</v>
      </c>
      <c r="F124" s="25"/>
    </row>
    <row r="125" spans="1:6" ht="13.5" customHeight="1">
      <c r="A125" s="40"/>
      <c r="B125" s="117"/>
      <c r="C125" s="2" t="s">
        <v>295</v>
      </c>
      <c r="D125" s="2" t="s">
        <v>296</v>
      </c>
      <c r="E125" s="2" t="s">
        <v>229</v>
      </c>
      <c r="F125" s="25"/>
    </row>
    <row r="126" spans="1:6" ht="21.75" customHeight="1">
      <c r="A126" s="89" t="s">
        <v>169</v>
      </c>
      <c r="B126" s="117"/>
      <c r="C126" s="2"/>
      <c r="D126" s="113">
        <f>D127+D128</f>
        <v>909755</v>
      </c>
      <c r="E126" s="113">
        <f>E127+E128</f>
        <v>221502</v>
      </c>
      <c r="F126" s="25"/>
    </row>
    <row r="127" spans="1:6" ht="13.5" customHeight="1">
      <c r="A127" s="120"/>
      <c r="B127" s="117"/>
      <c r="C127" s="2" t="s">
        <v>307</v>
      </c>
      <c r="D127" s="2" t="s">
        <v>297</v>
      </c>
      <c r="E127" s="2" t="s">
        <v>319</v>
      </c>
      <c r="F127" s="25"/>
    </row>
    <row r="128" spans="1:6" ht="13.5" customHeight="1">
      <c r="A128" s="120"/>
      <c r="B128" s="117"/>
      <c r="C128" s="2" t="s">
        <v>308</v>
      </c>
      <c r="D128" s="2" t="s">
        <v>298</v>
      </c>
      <c r="E128" s="2" t="s">
        <v>370</v>
      </c>
      <c r="F128" s="25"/>
    </row>
    <row r="129" spans="1:6" ht="33.75" customHeight="1">
      <c r="A129" s="89" t="s">
        <v>201</v>
      </c>
      <c r="B129" s="117"/>
      <c r="C129" s="2"/>
      <c r="D129" s="113">
        <f>D130+D131</f>
        <v>295000</v>
      </c>
      <c r="E129" s="113">
        <f>E130+E131</f>
        <v>295000</v>
      </c>
      <c r="F129" s="25"/>
    </row>
    <row r="130" spans="1:6" ht="13.5" customHeight="1">
      <c r="A130" s="120"/>
      <c r="B130" s="117"/>
      <c r="C130" s="2" t="s">
        <v>202</v>
      </c>
      <c r="D130" s="2" t="s">
        <v>353</v>
      </c>
      <c r="E130" s="2" t="s">
        <v>353</v>
      </c>
      <c r="F130" s="25"/>
    </row>
    <row r="131" spans="1:6" ht="13.5" customHeight="1">
      <c r="A131" s="120"/>
      <c r="B131" s="117"/>
      <c r="C131" s="2" t="s">
        <v>351</v>
      </c>
      <c r="D131" s="2" t="s">
        <v>352</v>
      </c>
      <c r="E131" s="2" t="s">
        <v>352</v>
      </c>
      <c r="F131" s="25"/>
    </row>
    <row r="132" spans="1:6" ht="33.75" customHeight="1">
      <c r="A132" s="89" t="s">
        <v>209</v>
      </c>
      <c r="B132" s="117"/>
      <c r="C132" s="2"/>
      <c r="D132" s="113">
        <f>D133+D134</f>
        <v>0</v>
      </c>
      <c r="E132" s="113">
        <f>E133+E134</f>
        <v>0</v>
      </c>
      <c r="F132" s="25"/>
    </row>
    <row r="133" spans="1:6" ht="13.5" customHeight="1">
      <c r="A133" s="120"/>
      <c r="B133" s="117"/>
      <c r="C133" s="2" t="s">
        <v>208</v>
      </c>
      <c r="D133" s="2" t="s">
        <v>95</v>
      </c>
      <c r="E133" s="2" t="s">
        <v>95</v>
      </c>
      <c r="F133" s="25"/>
    </row>
    <row r="134" spans="1:6" ht="13.5" customHeight="1">
      <c r="A134" s="120"/>
      <c r="B134" s="117"/>
      <c r="C134" s="2" t="s">
        <v>208</v>
      </c>
      <c r="D134" s="2" t="s">
        <v>95</v>
      </c>
      <c r="E134" s="2" t="s">
        <v>95</v>
      </c>
      <c r="F134" s="25"/>
    </row>
    <row r="135" spans="1:6" s="78" customFormat="1" ht="13.5" customHeight="1">
      <c r="A135" s="81" t="s">
        <v>70</v>
      </c>
      <c r="B135" s="85"/>
      <c r="C135" s="79"/>
      <c r="D135" s="103">
        <f>D99+D112+D126+D121+D95+D129+D132+D124</f>
        <v>10366660</v>
      </c>
      <c r="E135" s="103">
        <f>E99+E112+E126+E121+E95+E129+E132+E124</f>
        <v>2927444.75</v>
      </c>
      <c r="F135" s="107">
        <f>D135-E135</f>
        <v>7439215.25</v>
      </c>
    </row>
    <row r="136" spans="1:6" s="78" customFormat="1" ht="15" customHeight="1">
      <c r="A136" s="96" t="s">
        <v>96</v>
      </c>
      <c r="B136" s="95"/>
      <c r="C136" s="87"/>
      <c r="D136" s="87" t="s">
        <v>95</v>
      </c>
      <c r="E136" s="88"/>
      <c r="F136" s="86"/>
    </row>
    <row r="137" spans="1:6" s="78" customFormat="1" ht="15" customHeight="1">
      <c r="A137" s="81"/>
      <c r="B137" s="95"/>
      <c r="C137" s="87" t="s">
        <v>299</v>
      </c>
      <c r="D137" s="87" t="s">
        <v>289</v>
      </c>
      <c r="E137" s="88" t="s">
        <v>320</v>
      </c>
      <c r="F137" s="86"/>
    </row>
    <row r="138" spans="1:6" s="78" customFormat="1" ht="15" customHeight="1">
      <c r="A138" s="81"/>
      <c r="B138" s="95"/>
      <c r="C138" s="87" t="s">
        <v>300</v>
      </c>
      <c r="D138" s="87" t="s">
        <v>301</v>
      </c>
      <c r="E138" s="88" t="s">
        <v>95</v>
      </c>
      <c r="F138" s="86"/>
    </row>
    <row r="139" spans="1:6" s="78" customFormat="1" ht="15" customHeight="1">
      <c r="A139" s="81"/>
      <c r="B139" s="117"/>
      <c r="C139" s="87" t="s">
        <v>302</v>
      </c>
      <c r="D139" s="87" t="s">
        <v>303</v>
      </c>
      <c r="E139" s="88" t="s">
        <v>95</v>
      </c>
      <c r="F139" s="86"/>
    </row>
    <row r="140" spans="1:6" s="78" customFormat="1" ht="15" customHeight="1">
      <c r="A140" s="81"/>
      <c r="B140" s="117"/>
      <c r="C140" s="87" t="s">
        <v>304</v>
      </c>
      <c r="D140" s="87" t="s">
        <v>336</v>
      </c>
      <c r="E140" s="88" t="s">
        <v>321</v>
      </c>
      <c r="F140" s="86"/>
    </row>
    <row r="141" spans="1:6" s="78" customFormat="1" ht="15" customHeight="1">
      <c r="A141" s="81"/>
      <c r="B141" s="117"/>
      <c r="C141" s="87" t="s">
        <v>305</v>
      </c>
      <c r="D141" s="87" t="s">
        <v>322</v>
      </c>
      <c r="E141" s="88" t="s">
        <v>322</v>
      </c>
      <c r="F141" s="86"/>
    </row>
    <row r="142" spans="1:6" s="78" customFormat="1" ht="15" customHeight="1">
      <c r="A142" s="81" t="s">
        <v>111</v>
      </c>
      <c r="B142" s="85"/>
      <c r="C142" s="87"/>
      <c r="D142" s="103">
        <f>D137+D138+D139+D140+D141</f>
        <v>50000</v>
      </c>
      <c r="E142" s="102">
        <f>E137+E138+E139+E140+E141</f>
        <v>25300</v>
      </c>
      <c r="F142" s="107">
        <f>D142-E142</f>
        <v>24700</v>
      </c>
    </row>
    <row r="143" spans="2:6" s="78" customFormat="1" ht="13.5" customHeight="1" thickBot="1">
      <c r="B143" s="85"/>
      <c r="C143" s="79"/>
      <c r="D143" s="103"/>
      <c r="E143" s="102"/>
      <c r="F143" s="107"/>
    </row>
    <row r="144" spans="1:6" ht="23.25" thickBot="1">
      <c r="A144" s="40" t="s">
        <v>33</v>
      </c>
      <c r="B144" s="73">
        <v>450</v>
      </c>
      <c r="C144" s="70" t="s">
        <v>30</v>
      </c>
      <c r="D144" s="70"/>
      <c r="E144" s="71"/>
      <c r="F144" s="72"/>
    </row>
    <row r="145" ht="12.75">
      <c r="B145" t="s">
        <v>306</v>
      </c>
    </row>
    <row r="146" ht="12.75">
      <c r="B146" t="s">
        <v>374</v>
      </c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showGridLines="0" tabSelected="1" view="pageBreakPreview" zoomScaleSheetLayoutView="100" workbookViewId="0" topLeftCell="A1">
      <selection activeCell="F31" sqref="F31"/>
    </sheetView>
  </sheetViews>
  <sheetFormatPr defaultColWidth="9.00390625" defaultRowHeight="12.75"/>
  <cols>
    <col min="1" max="1" width="22.375" style="3" customWidth="1"/>
    <col min="2" max="2" width="4.75390625" style="3" customWidth="1"/>
    <col min="3" max="3" width="17.75390625" style="3" customWidth="1"/>
    <col min="4" max="4" width="19.00390625" style="1" customWidth="1"/>
    <col min="5" max="5" width="12.625" style="1" customWidth="1"/>
    <col min="6" max="6" width="13.125" style="0" customWidth="1"/>
  </cols>
  <sheetData>
    <row r="1" spans="1:6" ht="17.25" customHeight="1" thickBot="1">
      <c r="A1" s="36" t="s">
        <v>51</v>
      </c>
      <c r="B1" s="36"/>
      <c r="C1" s="14"/>
      <c r="D1" s="14"/>
      <c r="E1" s="14"/>
      <c r="F1" s="32" t="s">
        <v>5</v>
      </c>
    </row>
    <row r="2" spans="2:6" ht="13.5" customHeight="1">
      <c r="B2" s="13"/>
      <c r="F2" s="64" t="s">
        <v>38</v>
      </c>
    </row>
    <row r="3" spans="1:6" ht="12.75" customHeight="1">
      <c r="A3" s="15" t="s">
        <v>390</v>
      </c>
      <c r="B3" s="15"/>
      <c r="C3" s="15"/>
      <c r="D3" s="15"/>
      <c r="E3" s="15" t="s">
        <v>43</v>
      </c>
      <c r="F3" s="21" t="s">
        <v>391</v>
      </c>
    </row>
    <row r="4" spans="1:6" ht="15.75" customHeight="1">
      <c r="A4" s="13" t="s">
        <v>62</v>
      </c>
      <c r="B4" s="13"/>
      <c r="C4" s="13"/>
      <c r="D4" s="12"/>
      <c r="E4" s="12"/>
      <c r="F4" s="74"/>
    </row>
    <row r="5" spans="1:6" ht="13.5" customHeight="1">
      <c r="A5" s="13" t="s">
        <v>77</v>
      </c>
      <c r="B5" s="13"/>
      <c r="C5" s="13"/>
      <c r="D5" s="12"/>
      <c r="E5" s="12" t="s">
        <v>41</v>
      </c>
      <c r="F5" s="22" t="s">
        <v>75</v>
      </c>
    </row>
    <row r="6" spans="1:6" ht="15.75" customHeight="1">
      <c r="A6" s="13" t="s">
        <v>61</v>
      </c>
      <c r="B6" s="13"/>
      <c r="C6" s="13"/>
      <c r="D6" s="12"/>
      <c r="E6" s="12" t="s">
        <v>42</v>
      </c>
      <c r="F6" s="22" t="s">
        <v>76</v>
      </c>
    </row>
    <row r="7" spans="1:6" ht="13.5" customHeight="1">
      <c r="A7" s="69" t="s">
        <v>54</v>
      </c>
      <c r="B7" s="13"/>
      <c r="C7" s="13"/>
      <c r="D7" s="12"/>
      <c r="E7" s="12"/>
      <c r="F7" s="62"/>
    </row>
    <row r="8" spans="1:6" ht="13.5" customHeight="1" thickBot="1">
      <c r="A8" s="13" t="s">
        <v>1</v>
      </c>
      <c r="B8" s="13"/>
      <c r="C8" s="13"/>
      <c r="D8" s="12"/>
      <c r="E8" s="12"/>
      <c r="F8" s="23" t="s">
        <v>0</v>
      </c>
    </row>
    <row r="9" spans="2:6" ht="13.5" customHeight="1">
      <c r="B9" s="35"/>
      <c r="C9" s="35" t="s">
        <v>56</v>
      </c>
      <c r="D9" s="12"/>
      <c r="E9" s="12"/>
      <c r="F9" s="28"/>
    </row>
    <row r="10" spans="1:6" ht="5.25" customHeight="1">
      <c r="A10" s="34"/>
      <c r="B10" s="34"/>
      <c r="C10" s="16"/>
      <c r="D10" s="17"/>
      <c r="E10" s="17"/>
      <c r="F10" s="18"/>
    </row>
    <row r="11" spans="1:6" ht="13.5" customHeight="1">
      <c r="A11" s="8"/>
      <c r="B11" s="9" t="s">
        <v>14</v>
      </c>
      <c r="C11" s="30"/>
      <c r="D11" s="7" t="s">
        <v>58</v>
      </c>
      <c r="E11" s="67"/>
      <c r="F11" s="66" t="s">
        <v>39</v>
      </c>
    </row>
    <row r="12" spans="1:6" ht="9.75" customHeight="1">
      <c r="A12" s="9" t="s">
        <v>6</v>
      </c>
      <c r="B12" s="9" t="s">
        <v>15</v>
      </c>
      <c r="C12" s="30" t="s">
        <v>8</v>
      </c>
      <c r="D12" s="7" t="s">
        <v>59</v>
      </c>
      <c r="E12" s="7" t="s">
        <v>45</v>
      </c>
      <c r="F12" s="19" t="s">
        <v>4</v>
      </c>
    </row>
    <row r="13" spans="1:6" ht="9.75" customHeight="1">
      <c r="A13" s="8"/>
      <c r="B13" s="9" t="s">
        <v>16</v>
      </c>
      <c r="C13" s="30"/>
      <c r="D13" s="7" t="s">
        <v>4</v>
      </c>
      <c r="E13" s="7"/>
      <c r="F13" s="19"/>
    </row>
    <row r="14" spans="1:6" ht="9.75" customHeight="1" thickBot="1">
      <c r="A14" s="5">
        <v>1</v>
      </c>
      <c r="B14" s="11">
        <v>2</v>
      </c>
      <c r="C14" s="11">
        <v>3</v>
      </c>
      <c r="D14" s="6" t="s">
        <v>2</v>
      </c>
      <c r="E14" s="6" t="s">
        <v>49</v>
      </c>
      <c r="F14" s="20" t="s">
        <v>50</v>
      </c>
    </row>
    <row r="15" spans="1:6" ht="15.75" customHeight="1">
      <c r="A15" s="39" t="s">
        <v>55</v>
      </c>
      <c r="B15" s="47" t="s">
        <v>19</v>
      </c>
      <c r="C15" s="49" t="s">
        <v>30</v>
      </c>
      <c r="D15" s="103">
        <f>D17+D22+D23+D24+D25+D27+D28+D29+D31+D33+D34+D36+D37+D38+D30+D40+D21+D41+D35+D42+D43+D32+D26+D39+D45+D20+D46+D47+D48</f>
        <v>20517945</v>
      </c>
      <c r="E15" s="102">
        <f>E17+E18+E19+E22+E23+E24+E25+E26+E27+E28+E29+E31+E42+E44+E34+E36+E37+E38+E35+E30+E40+E41+E39+E32+E21+E45+E20+E43+E46+E47+E48</f>
        <v>11304320.330000002</v>
      </c>
      <c r="F15" s="112">
        <f>D15-E15</f>
        <v>9213624.669999998</v>
      </c>
    </row>
    <row r="16" spans="1:6" ht="15.75" customHeight="1">
      <c r="A16" s="40" t="s">
        <v>7</v>
      </c>
      <c r="B16" s="48"/>
      <c r="C16" s="50"/>
      <c r="D16" s="2"/>
      <c r="E16" s="33"/>
      <c r="F16" s="25"/>
    </row>
    <row r="17" spans="1:6" ht="15.75" customHeight="1">
      <c r="A17" s="94" t="s">
        <v>78</v>
      </c>
      <c r="B17" s="48"/>
      <c r="C17" s="33" t="s">
        <v>123</v>
      </c>
      <c r="D17" s="2" t="s">
        <v>226</v>
      </c>
      <c r="E17" s="33" t="s">
        <v>394</v>
      </c>
      <c r="F17" s="25"/>
    </row>
    <row r="18" spans="1:6" ht="15.75" customHeight="1">
      <c r="A18" s="94" t="s">
        <v>78</v>
      </c>
      <c r="B18" s="48"/>
      <c r="C18" s="33" t="s">
        <v>135</v>
      </c>
      <c r="D18" s="2"/>
      <c r="E18" s="33" t="s">
        <v>323</v>
      </c>
      <c r="F18" s="25"/>
    </row>
    <row r="19" spans="1:6" ht="15.75" customHeight="1">
      <c r="A19" s="94" t="s">
        <v>78</v>
      </c>
      <c r="B19" s="48"/>
      <c r="C19" s="33" t="s">
        <v>131</v>
      </c>
      <c r="D19" s="2"/>
      <c r="E19" s="33" t="s">
        <v>378</v>
      </c>
      <c r="F19" s="25"/>
    </row>
    <row r="20" spans="1:6" ht="15.75" customHeight="1">
      <c r="A20" s="94" t="s">
        <v>144</v>
      </c>
      <c r="B20" s="48"/>
      <c r="C20" s="33" t="s">
        <v>145</v>
      </c>
      <c r="D20" s="2" t="s">
        <v>227</v>
      </c>
      <c r="E20" s="33" t="s">
        <v>395</v>
      </c>
      <c r="F20" s="25"/>
    </row>
    <row r="21" spans="1:6" ht="15.75" customHeight="1">
      <c r="A21" s="94" t="s">
        <v>107</v>
      </c>
      <c r="B21" s="43"/>
      <c r="C21" s="33" t="s">
        <v>141</v>
      </c>
      <c r="D21" s="2" t="s">
        <v>216</v>
      </c>
      <c r="E21" s="33" t="s">
        <v>377</v>
      </c>
      <c r="F21" s="25"/>
    </row>
    <row r="22" spans="1:6" ht="15.75" customHeight="1">
      <c r="A22" s="94" t="s">
        <v>79</v>
      </c>
      <c r="B22" s="43"/>
      <c r="C22" s="33" t="s">
        <v>124</v>
      </c>
      <c r="D22" s="2" t="s">
        <v>228</v>
      </c>
      <c r="E22" s="33" t="s">
        <v>379</v>
      </c>
      <c r="F22" s="25"/>
    </row>
    <row r="23" spans="1:6" ht="15.75" customHeight="1">
      <c r="A23" s="94" t="s">
        <v>98</v>
      </c>
      <c r="B23" s="43"/>
      <c r="C23" s="33" t="s">
        <v>99</v>
      </c>
      <c r="D23" s="2" t="s">
        <v>229</v>
      </c>
      <c r="E23" s="33" t="s">
        <v>380</v>
      </c>
      <c r="F23" s="25"/>
    </row>
    <row r="24" spans="1:6" ht="15.75" customHeight="1">
      <c r="A24" s="94" t="s">
        <v>98</v>
      </c>
      <c r="B24" s="43"/>
      <c r="C24" s="33" t="s">
        <v>100</v>
      </c>
      <c r="D24" s="2" t="s">
        <v>230</v>
      </c>
      <c r="E24" s="33" t="s">
        <v>396</v>
      </c>
      <c r="F24" s="25"/>
    </row>
    <row r="25" spans="1:6" ht="14.25" customHeight="1">
      <c r="A25" s="94" t="s">
        <v>80</v>
      </c>
      <c r="B25" s="43"/>
      <c r="C25" s="33" t="s">
        <v>223</v>
      </c>
      <c r="D25" s="2" t="s">
        <v>231</v>
      </c>
      <c r="E25" s="33" t="s">
        <v>381</v>
      </c>
      <c r="F25" s="25"/>
    </row>
    <row r="26" spans="1:6" ht="14.25" customHeight="1">
      <c r="A26" s="94" t="s">
        <v>80</v>
      </c>
      <c r="B26" s="43"/>
      <c r="C26" s="33" t="s">
        <v>224</v>
      </c>
      <c r="D26" s="2" t="s">
        <v>143</v>
      </c>
      <c r="E26" s="33" t="s">
        <v>382</v>
      </c>
      <c r="F26" s="25"/>
    </row>
    <row r="27" spans="1:6" ht="15.75" customHeight="1">
      <c r="A27" s="94" t="s">
        <v>81</v>
      </c>
      <c r="B27" s="43"/>
      <c r="C27" s="33" t="s">
        <v>125</v>
      </c>
      <c r="D27" s="2" t="s">
        <v>232</v>
      </c>
      <c r="E27" s="33" t="s">
        <v>383</v>
      </c>
      <c r="F27" s="25"/>
    </row>
    <row r="28" spans="1:6" ht="15.75" customHeight="1">
      <c r="A28" s="94" t="s">
        <v>82</v>
      </c>
      <c r="B28" s="43"/>
      <c r="C28" s="33" t="s">
        <v>126</v>
      </c>
      <c r="D28" s="2" t="s">
        <v>233</v>
      </c>
      <c r="E28" s="33" t="s">
        <v>95</v>
      </c>
      <c r="F28" s="25"/>
    </row>
    <row r="29" spans="1:6" ht="15.75" customHeight="1">
      <c r="A29" s="94" t="s">
        <v>83</v>
      </c>
      <c r="B29" s="43"/>
      <c r="C29" s="33" t="s">
        <v>87</v>
      </c>
      <c r="D29" s="2" t="s">
        <v>233</v>
      </c>
      <c r="E29" s="33" t="s">
        <v>397</v>
      </c>
      <c r="F29" s="25"/>
    </row>
    <row r="30" spans="1:6" ht="23.25" customHeight="1">
      <c r="A30" s="94" t="s">
        <v>101</v>
      </c>
      <c r="B30" s="43"/>
      <c r="C30" s="33" t="s">
        <v>102</v>
      </c>
      <c r="D30" s="2" t="s">
        <v>234</v>
      </c>
      <c r="E30" s="33" t="s">
        <v>95</v>
      </c>
      <c r="F30" s="25"/>
    </row>
    <row r="31" spans="1:6" ht="15.75" customHeight="1">
      <c r="A31" s="94" t="s">
        <v>84</v>
      </c>
      <c r="B31" s="43"/>
      <c r="C31" s="33" t="s">
        <v>127</v>
      </c>
      <c r="D31" s="2" t="s">
        <v>235</v>
      </c>
      <c r="E31" s="33" t="s">
        <v>384</v>
      </c>
      <c r="F31" s="25"/>
    </row>
    <row r="32" spans="1:6" ht="24.75" customHeight="1">
      <c r="A32" s="94" t="s">
        <v>128</v>
      </c>
      <c r="B32" s="43"/>
      <c r="C32" s="33" t="s">
        <v>129</v>
      </c>
      <c r="D32" s="2" t="s">
        <v>120</v>
      </c>
      <c r="E32" s="33" t="s">
        <v>385</v>
      </c>
      <c r="F32" s="25"/>
    </row>
    <row r="33" spans="1:6" ht="15.75" customHeight="1">
      <c r="A33" s="94" t="s">
        <v>324</v>
      </c>
      <c r="B33" s="43"/>
      <c r="C33" s="33" t="s">
        <v>132</v>
      </c>
      <c r="D33" s="2" t="s">
        <v>236</v>
      </c>
      <c r="E33" s="123"/>
      <c r="F33" s="25"/>
    </row>
    <row r="34" spans="1:6" ht="15.75" customHeight="1">
      <c r="A34" s="94" t="s">
        <v>109</v>
      </c>
      <c r="B34" s="43"/>
      <c r="C34" s="33" t="s">
        <v>117</v>
      </c>
      <c r="D34" s="2" t="s">
        <v>95</v>
      </c>
      <c r="E34" s="33" t="s">
        <v>95</v>
      </c>
      <c r="F34" s="25"/>
    </row>
    <row r="35" spans="1:6" ht="15.75" customHeight="1">
      <c r="A35" s="94" t="s">
        <v>130</v>
      </c>
      <c r="B35" s="43"/>
      <c r="C35" s="33" t="s">
        <v>88</v>
      </c>
      <c r="D35" s="2" t="s">
        <v>95</v>
      </c>
      <c r="E35" s="33" t="s">
        <v>95</v>
      </c>
      <c r="F35" s="25"/>
    </row>
    <row r="36" spans="1:6" ht="15.75" customHeight="1">
      <c r="A36" s="94" t="s">
        <v>85</v>
      </c>
      <c r="B36" s="43"/>
      <c r="C36" s="33" t="s">
        <v>94</v>
      </c>
      <c r="D36" s="2" t="s">
        <v>237</v>
      </c>
      <c r="E36" s="33" t="s">
        <v>386</v>
      </c>
      <c r="F36" s="25"/>
    </row>
    <row r="37" spans="1:6" ht="15.75" customHeight="1">
      <c r="A37" s="94" t="s">
        <v>326</v>
      </c>
      <c r="B37" s="43"/>
      <c r="C37" s="33" t="s">
        <v>205</v>
      </c>
      <c r="D37" s="2" t="s">
        <v>238</v>
      </c>
      <c r="E37" s="33" t="s">
        <v>327</v>
      </c>
      <c r="F37" s="25"/>
    </row>
    <row r="38" spans="1:6" ht="15.75" customHeight="1">
      <c r="A38" s="94" t="s">
        <v>86</v>
      </c>
      <c r="B38" s="43"/>
      <c r="C38" s="33" t="s">
        <v>93</v>
      </c>
      <c r="D38" s="2" t="s">
        <v>328</v>
      </c>
      <c r="E38" s="33" t="s">
        <v>387</v>
      </c>
      <c r="F38" s="25"/>
    </row>
    <row r="39" spans="1:6" ht="15.75" customHeight="1">
      <c r="A39" s="94" t="s">
        <v>136</v>
      </c>
      <c r="B39" s="43"/>
      <c r="C39" s="33" t="s">
        <v>134</v>
      </c>
      <c r="D39" s="2" t="s">
        <v>239</v>
      </c>
      <c r="E39" s="33" t="s">
        <v>388</v>
      </c>
      <c r="F39" s="25"/>
    </row>
    <row r="40" spans="1:6" ht="15.75" customHeight="1">
      <c r="A40" s="94" t="s">
        <v>89</v>
      </c>
      <c r="B40" s="43"/>
      <c r="C40" s="33" t="s">
        <v>137</v>
      </c>
      <c r="D40" s="2" t="s">
        <v>95</v>
      </c>
      <c r="E40" s="33" t="s">
        <v>95</v>
      </c>
      <c r="F40" s="25"/>
    </row>
    <row r="41" spans="1:6" ht="24" customHeight="1">
      <c r="A41" s="94" t="s">
        <v>113</v>
      </c>
      <c r="B41" s="43"/>
      <c r="C41" s="33" t="s">
        <v>207</v>
      </c>
      <c r="D41" s="2" t="s">
        <v>393</v>
      </c>
      <c r="E41" s="118" t="s">
        <v>389</v>
      </c>
      <c r="F41" s="25"/>
    </row>
    <row r="42" spans="1:6" ht="15.75" customHeight="1">
      <c r="A42" s="94" t="s">
        <v>115</v>
      </c>
      <c r="B42" s="43"/>
      <c r="C42" s="33" t="s">
        <v>132</v>
      </c>
      <c r="D42" s="2" t="s">
        <v>95</v>
      </c>
      <c r="E42" s="33" t="s">
        <v>325</v>
      </c>
      <c r="F42" s="25"/>
    </row>
    <row r="43" spans="1:6" ht="15.75" customHeight="1">
      <c r="A43" s="94" t="s">
        <v>119</v>
      </c>
      <c r="B43" s="43"/>
      <c r="C43" s="33" t="s">
        <v>116</v>
      </c>
      <c r="D43" s="2" t="s">
        <v>375</v>
      </c>
      <c r="E43" s="118" t="s">
        <v>375</v>
      </c>
      <c r="F43" s="25"/>
    </row>
    <row r="44" spans="1:6" ht="15.75" customHeight="1">
      <c r="A44" s="94" t="s">
        <v>139</v>
      </c>
      <c r="B44" s="43"/>
      <c r="C44" s="33" t="s">
        <v>138</v>
      </c>
      <c r="D44" s="2"/>
      <c r="E44" s="33" t="s">
        <v>225</v>
      </c>
      <c r="F44" s="25"/>
    </row>
    <row r="45" spans="1:6" ht="25.5" customHeight="1">
      <c r="A45" s="94" t="s">
        <v>142</v>
      </c>
      <c r="B45" s="43"/>
      <c r="C45" s="33" t="s">
        <v>140</v>
      </c>
      <c r="D45" s="2" t="s">
        <v>95</v>
      </c>
      <c r="E45" s="33" t="s">
        <v>95</v>
      </c>
      <c r="F45" s="25"/>
    </row>
    <row r="46" spans="1:6" ht="15.75" customHeight="1">
      <c r="A46" s="94" t="s">
        <v>119</v>
      </c>
      <c r="B46" s="43"/>
      <c r="C46" s="33" t="s">
        <v>206</v>
      </c>
      <c r="D46" s="2" t="s">
        <v>376</v>
      </c>
      <c r="E46" s="33" t="s">
        <v>376</v>
      </c>
      <c r="F46" s="25"/>
    </row>
    <row r="47" spans="1:6" ht="15.75" customHeight="1">
      <c r="A47" s="94" t="s">
        <v>119</v>
      </c>
      <c r="B47" s="43"/>
      <c r="C47" s="33" t="s">
        <v>220</v>
      </c>
      <c r="D47" s="2" t="s">
        <v>95</v>
      </c>
      <c r="E47" s="33" t="s">
        <v>95</v>
      </c>
      <c r="F47" s="25"/>
    </row>
    <row r="48" spans="1:6" ht="15.75" customHeight="1">
      <c r="A48" s="40" t="s">
        <v>221</v>
      </c>
      <c r="B48" s="43"/>
      <c r="C48" s="33" t="s">
        <v>222</v>
      </c>
      <c r="D48" s="2" t="s">
        <v>95</v>
      </c>
      <c r="E48" s="33" t="s">
        <v>95</v>
      </c>
      <c r="F48" s="25"/>
    </row>
    <row r="49" spans="1:6" ht="15.75" customHeight="1">
      <c r="A49" s="40"/>
      <c r="B49" s="43"/>
      <c r="C49" s="33"/>
      <c r="D49" s="2"/>
      <c r="E49" s="33"/>
      <c r="F49" s="25"/>
    </row>
    <row r="50" spans="1:6" ht="15.75" customHeight="1">
      <c r="A50" s="31"/>
      <c r="B50" s="44"/>
      <c r="C50" s="29"/>
      <c r="D50" s="59"/>
      <c r="E50" s="59" t="s">
        <v>53</v>
      </c>
      <c r="F50" s="29"/>
    </row>
    <row r="51" spans="1:6" ht="10.5" customHeight="1">
      <c r="A51" s="26"/>
      <c r="B51" s="45"/>
      <c r="C51" s="4"/>
      <c r="D51" s="27"/>
      <c r="E51" s="27"/>
      <c r="F51" s="27"/>
    </row>
    <row r="52" spans="1:6" ht="15">
      <c r="A52" s="35" t="s">
        <v>52</v>
      </c>
      <c r="C52" s="13"/>
      <c r="D52" s="12"/>
      <c r="F52" s="59"/>
    </row>
    <row r="53" spans="1:6" ht="11.25" customHeight="1">
      <c r="A53" s="34"/>
      <c r="B53" s="46"/>
      <c r="C53" s="16"/>
      <c r="D53" s="17"/>
      <c r="E53" s="17"/>
      <c r="F53" s="18"/>
    </row>
    <row r="54" spans="1:6" ht="12.75">
      <c r="A54" s="8"/>
      <c r="B54" s="9" t="s">
        <v>14</v>
      </c>
      <c r="C54" s="9" t="s">
        <v>10</v>
      </c>
      <c r="D54" s="7" t="s">
        <v>58</v>
      </c>
      <c r="E54" s="67"/>
      <c r="F54" s="66" t="s">
        <v>39</v>
      </c>
    </row>
    <row r="55" spans="1:6" ht="10.5" customHeight="1">
      <c r="A55" s="9" t="s">
        <v>6</v>
      </c>
      <c r="B55" s="9" t="s">
        <v>15</v>
      </c>
      <c r="C55" s="30" t="s">
        <v>11</v>
      </c>
      <c r="D55" s="7" t="s">
        <v>59</v>
      </c>
      <c r="E55" s="7" t="s">
        <v>45</v>
      </c>
      <c r="F55" s="19" t="s">
        <v>4</v>
      </c>
    </row>
    <row r="56" spans="1:6" ht="10.5" customHeight="1">
      <c r="A56" s="9"/>
      <c r="B56" s="9" t="s">
        <v>16</v>
      </c>
      <c r="C56" s="9" t="s">
        <v>12</v>
      </c>
      <c r="D56" s="7" t="s">
        <v>4</v>
      </c>
      <c r="E56" s="7"/>
      <c r="F56" s="19"/>
    </row>
    <row r="57" spans="1:6" ht="9.75" customHeight="1" thickBot="1">
      <c r="A57" s="5">
        <v>1</v>
      </c>
      <c r="B57" s="11">
        <v>2</v>
      </c>
      <c r="C57" s="11">
        <v>3</v>
      </c>
      <c r="D57" s="6" t="s">
        <v>2</v>
      </c>
      <c r="E57" s="6" t="s">
        <v>49</v>
      </c>
      <c r="F57" s="20" t="s">
        <v>50</v>
      </c>
    </row>
    <row r="58" spans="1:6" ht="31.5" customHeight="1">
      <c r="A58" s="10" t="s">
        <v>17</v>
      </c>
      <c r="B58" s="47" t="s">
        <v>21</v>
      </c>
      <c r="C58" s="49" t="s">
        <v>57</v>
      </c>
      <c r="D58" s="2"/>
      <c r="E58" s="33"/>
      <c r="F58" s="24"/>
    </row>
    <row r="59" spans="1:6" ht="18" customHeight="1">
      <c r="A59" s="51" t="s">
        <v>24</v>
      </c>
      <c r="B59" s="52"/>
      <c r="C59" s="61"/>
      <c r="D59" s="53"/>
      <c r="E59" s="54"/>
      <c r="F59" s="55"/>
    </row>
    <row r="60" spans="1:6" ht="29.25" customHeight="1">
      <c r="A60" s="10" t="s">
        <v>34</v>
      </c>
      <c r="B60" s="57" t="s">
        <v>25</v>
      </c>
      <c r="C60" s="2" t="s">
        <v>57</v>
      </c>
      <c r="D60" s="2"/>
      <c r="E60" s="33"/>
      <c r="F60" s="25"/>
    </row>
    <row r="61" spans="1:6" ht="17.25" customHeight="1">
      <c r="A61" s="51" t="s">
        <v>23</v>
      </c>
      <c r="B61" s="52"/>
      <c r="C61" s="53"/>
      <c r="D61" s="53"/>
      <c r="E61" s="54"/>
      <c r="F61" s="55"/>
    </row>
    <row r="62" spans="1:6" ht="10.5" customHeight="1">
      <c r="A62" s="10"/>
      <c r="B62" s="56"/>
      <c r="C62" s="2"/>
      <c r="D62" s="2"/>
      <c r="E62" s="33"/>
      <c r="F62" s="25"/>
    </row>
    <row r="63" spans="1:6" ht="17.25" customHeight="1">
      <c r="A63" s="10"/>
      <c r="B63" s="56"/>
      <c r="C63" s="2"/>
      <c r="D63" s="2"/>
      <c r="E63" s="33"/>
      <c r="F63" s="25"/>
    </row>
    <row r="64" spans="1:6" ht="17.25" customHeight="1">
      <c r="A64" s="10"/>
      <c r="B64" s="56"/>
      <c r="C64" s="2"/>
      <c r="D64" s="2"/>
      <c r="E64" s="33"/>
      <c r="F64" s="25"/>
    </row>
    <row r="65" spans="1:6" ht="17.25" customHeight="1">
      <c r="A65" s="10"/>
      <c r="B65" s="56"/>
      <c r="C65" s="2"/>
      <c r="D65" s="2"/>
      <c r="E65" s="33"/>
      <c r="F65" s="25"/>
    </row>
    <row r="66" spans="1:6" ht="17.25" customHeight="1">
      <c r="A66" s="10"/>
      <c r="B66" s="56"/>
      <c r="C66" s="2"/>
      <c r="D66" s="2"/>
      <c r="E66" s="33"/>
      <c r="F66" s="25"/>
    </row>
    <row r="67" spans="1:6" ht="17.25" customHeight="1">
      <c r="A67" s="10"/>
      <c r="B67" s="56"/>
      <c r="C67" s="2"/>
      <c r="D67" s="2"/>
      <c r="E67" s="33"/>
      <c r="F67" s="25"/>
    </row>
    <row r="68" spans="1:6" ht="18" customHeight="1">
      <c r="A68" s="10"/>
      <c r="B68" s="56"/>
      <c r="C68" s="2"/>
      <c r="D68" s="2"/>
      <c r="E68" s="33"/>
      <c r="F68" s="25"/>
    </row>
    <row r="69" spans="1:6" ht="18.75" customHeight="1">
      <c r="A69" s="10"/>
      <c r="B69" s="56"/>
      <c r="C69" s="2"/>
      <c r="D69" s="2"/>
      <c r="E69" s="33"/>
      <c r="F69" s="25"/>
    </row>
    <row r="70" spans="1:6" ht="16.5" customHeight="1">
      <c r="A70" s="10"/>
      <c r="B70" s="56"/>
      <c r="C70" s="2"/>
      <c r="D70" s="2"/>
      <c r="E70" s="33"/>
      <c r="F70" s="25"/>
    </row>
    <row r="71" spans="1:6" ht="16.5" customHeight="1">
      <c r="A71" s="10"/>
      <c r="B71" s="56"/>
      <c r="C71" s="2"/>
      <c r="D71" s="2"/>
      <c r="E71" s="33"/>
      <c r="F71" s="25"/>
    </row>
    <row r="72" spans="1:6" ht="15" customHeight="1">
      <c r="A72" s="10"/>
      <c r="B72" s="56"/>
      <c r="C72" s="2"/>
      <c r="D72" s="2"/>
      <c r="E72" s="33"/>
      <c r="F72" s="25"/>
    </row>
    <row r="73" spans="1:6" ht="18.75" customHeight="1">
      <c r="A73" s="10"/>
      <c r="B73" s="56"/>
      <c r="C73" s="2"/>
      <c r="D73" s="2"/>
      <c r="E73" s="33"/>
      <c r="F73" s="25"/>
    </row>
    <row r="74" spans="1:6" ht="15" customHeight="1">
      <c r="A74" s="10"/>
      <c r="B74" s="43"/>
      <c r="C74" s="2"/>
      <c r="D74" s="2"/>
      <c r="E74" s="33"/>
      <c r="F74" s="25"/>
    </row>
    <row r="75" spans="1:6" ht="21" customHeight="1">
      <c r="A75" s="10" t="s">
        <v>35</v>
      </c>
      <c r="B75" s="48" t="s">
        <v>26</v>
      </c>
      <c r="C75" s="2" t="s">
        <v>57</v>
      </c>
      <c r="D75" s="2"/>
      <c r="E75" s="33"/>
      <c r="F75" s="25"/>
    </row>
    <row r="76" spans="1:6" ht="12" customHeight="1">
      <c r="A76" s="51" t="s">
        <v>23</v>
      </c>
      <c r="B76" s="52"/>
      <c r="C76" s="53"/>
      <c r="D76" s="53"/>
      <c r="E76" s="54"/>
      <c r="F76" s="55"/>
    </row>
    <row r="77" spans="1:6" ht="12.75" customHeight="1">
      <c r="A77" s="10"/>
      <c r="B77" s="57"/>
      <c r="C77" s="2"/>
      <c r="D77" s="2"/>
      <c r="E77" s="33"/>
      <c r="F77" s="25"/>
    </row>
    <row r="78" spans="1:6" ht="16.5" customHeight="1">
      <c r="A78" s="10"/>
      <c r="B78" s="57"/>
      <c r="C78" s="2"/>
      <c r="D78" s="2"/>
      <c r="E78" s="33"/>
      <c r="F78" s="25"/>
    </row>
    <row r="79" spans="1:6" ht="16.5" customHeight="1">
      <c r="A79" s="10"/>
      <c r="B79" s="57"/>
      <c r="C79" s="2"/>
      <c r="D79" s="2"/>
      <c r="E79" s="33"/>
      <c r="F79" s="25"/>
    </row>
    <row r="80" spans="1:6" ht="17.25" customHeight="1">
      <c r="A80" s="10"/>
      <c r="B80" s="57"/>
      <c r="C80" s="2"/>
      <c r="D80" s="2"/>
      <c r="E80" s="33"/>
      <c r="F80" s="25"/>
    </row>
    <row r="81" spans="1:6" ht="18" customHeight="1">
      <c r="A81" s="10"/>
      <c r="B81" s="57"/>
      <c r="C81" s="2"/>
      <c r="D81" s="2"/>
      <c r="E81" s="33"/>
      <c r="F81" s="25"/>
    </row>
    <row r="82" spans="1:6" ht="26.25" customHeight="1">
      <c r="A82" s="10" t="s">
        <v>29</v>
      </c>
      <c r="B82" s="48" t="s">
        <v>22</v>
      </c>
      <c r="C82" s="115" t="s">
        <v>103</v>
      </c>
      <c r="D82" s="113">
        <f>D83+D84</f>
        <v>9994205.530000001</v>
      </c>
      <c r="E82" s="113">
        <f>E83+E84</f>
        <v>-4684678.840000002</v>
      </c>
      <c r="F82" s="60"/>
    </row>
    <row r="83" spans="1:6" ht="25.5" customHeight="1">
      <c r="A83" s="10" t="s">
        <v>31</v>
      </c>
      <c r="B83" s="48" t="s">
        <v>27</v>
      </c>
      <c r="C83" s="2"/>
      <c r="D83" s="113">
        <f>-D15</f>
        <v>-20517945</v>
      </c>
      <c r="E83" s="113">
        <f>-E15</f>
        <v>-11304320.330000002</v>
      </c>
      <c r="F83" s="25" t="s">
        <v>30</v>
      </c>
    </row>
    <row r="84" spans="1:6" ht="27.75" customHeight="1" thickBot="1">
      <c r="A84" s="10" t="s">
        <v>32</v>
      </c>
      <c r="B84" s="58" t="s">
        <v>28</v>
      </c>
      <c r="C84" s="37"/>
      <c r="D84" s="114">
        <f>Лист2!D7</f>
        <v>30512150.53</v>
      </c>
      <c r="E84" s="114">
        <f>Лист2!E7</f>
        <v>6619641.49</v>
      </c>
      <c r="F84" s="38" t="s">
        <v>30</v>
      </c>
    </row>
    <row r="85" spans="1:6" ht="12.75" customHeight="1">
      <c r="A85" s="51"/>
      <c r="B85" s="63"/>
      <c r="C85" s="29"/>
      <c r="D85" s="29"/>
      <c r="E85" s="29"/>
      <c r="F85" s="29"/>
    </row>
    <row r="86" spans="1:6" ht="12.75" customHeight="1">
      <c r="A86" s="51"/>
      <c r="B86" s="63"/>
      <c r="C86" s="29"/>
      <c r="D86" s="29"/>
      <c r="E86" s="29"/>
      <c r="F86" s="29"/>
    </row>
    <row r="87" spans="1:6" ht="12.75" customHeight="1">
      <c r="A87" s="26" t="s">
        <v>90</v>
      </c>
      <c r="B87" s="63"/>
      <c r="C87" s="29"/>
      <c r="D87" s="29"/>
      <c r="E87" s="29"/>
      <c r="F87" s="29"/>
    </row>
    <row r="88" spans="1:6" ht="10.5" customHeight="1">
      <c r="A88" s="13" t="s">
        <v>44</v>
      </c>
      <c r="B88" s="63"/>
      <c r="C88" s="29"/>
      <c r="D88" s="29"/>
      <c r="E88" s="29"/>
      <c r="F88" s="29"/>
    </row>
    <row r="89" spans="1:6" ht="24.75" customHeight="1">
      <c r="A89" s="13"/>
      <c r="B89" s="63"/>
      <c r="C89" s="29"/>
      <c r="D89" s="29"/>
      <c r="E89" s="29"/>
      <c r="F89" s="29"/>
    </row>
    <row r="90" spans="1:6" ht="12.75" customHeight="1">
      <c r="A90" s="26" t="s">
        <v>46</v>
      </c>
      <c r="B90" s="63"/>
      <c r="C90" s="29"/>
      <c r="D90" s="29"/>
      <c r="E90" s="29"/>
      <c r="F90" s="29"/>
    </row>
    <row r="91" spans="1:6" ht="10.5" customHeight="1">
      <c r="A91" s="13" t="s">
        <v>47</v>
      </c>
      <c r="B91" s="63"/>
      <c r="C91" s="29"/>
      <c r="D91" s="29"/>
      <c r="E91" s="29"/>
      <c r="F91" s="29"/>
    </row>
    <row r="92" spans="2:6" ht="12.75" customHeight="1">
      <c r="B92" s="63"/>
      <c r="C92" s="29"/>
      <c r="D92" s="29"/>
      <c r="E92" s="29"/>
      <c r="F92" s="29"/>
    </row>
    <row r="93" spans="1:6" ht="24" customHeight="1">
      <c r="A93" s="13" t="s">
        <v>91</v>
      </c>
      <c r="B93" s="63"/>
      <c r="C93" s="29"/>
      <c r="D93" s="29"/>
      <c r="E93" s="29"/>
      <c r="F93" s="29"/>
    </row>
    <row r="94" spans="1:6" ht="9.75" customHeight="1">
      <c r="A94" s="13" t="s">
        <v>18</v>
      </c>
      <c r="B94" s="63"/>
      <c r="C94" s="29"/>
      <c r="D94" s="29"/>
      <c r="E94" s="29"/>
      <c r="F94" s="29"/>
    </row>
    <row r="95" spans="1:6" ht="12.75" customHeight="1">
      <c r="A95" s="13"/>
      <c r="B95" s="63"/>
      <c r="C95" s="29"/>
      <c r="D95" s="29"/>
      <c r="E95" s="29"/>
      <c r="F95" s="29"/>
    </row>
    <row r="96" spans="1:6" ht="12.75" customHeight="1">
      <c r="A96" s="13" t="s">
        <v>392</v>
      </c>
      <c r="B96" s="63"/>
      <c r="C96" s="29"/>
      <c r="D96" s="29"/>
      <c r="E96" s="29"/>
      <c r="F96" s="29"/>
    </row>
    <row r="97" spans="1:6" ht="12.75" customHeight="1">
      <c r="A97" s="51"/>
      <c r="B97" s="63"/>
      <c r="C97" s="29"/>
      <c r="D97" s="29"/>
      <c r="E97" s="29"/>
      <c r="F97" s="29"/>
    </row>
    <row r="98" spans="1:6" ht="12.75" customHeight="1">
      <c r="A98" s="51"/>
      <c r="B98" s="63"/>
      <c r="C98" s="29"/>
      <c r="D98" s="29"/>
      <c r="E98" s="29"/>
      <c r="F98" s="29"/>
    </row>
    <row r="99" spans="1:6" ht="12.75" customHeight="1">
      <c r="A99" s="51"/>
      <c r="B99" s="63"/>
      <c r="C99" s="29"/>
      <c r="D99" s="29"/>
      <c r="E99" s="29"/>
      <c r="F99" s="29"/>
    </row>
    <row r="100" spans="1:6" ht="12.75" customHeight="1">
      <c r="A100" s="51"/>
      <c r="B100" s="63"/>
      <c r="C100" s="29"/>
      <c r="D100" s="29"/>
      <c r="E100" s="29"/>
      <c r="F100" s="29"/>
    </row>
    <row r="101" spans="1:6" ht="22.5" customHeight="1">
      <c r="A101" s="51"/>
      <c r="B101" s="63"/>
      <c r="C101" s="29"/>
      <c r="D101" s="29"/>
      <c r="E101" s="29"/>
      <c r="F101" s="29"/>
    </row>
    <row r="102" spans="1:4" ht="11.25" customHeight="1">
      <c r="A102" s="13"/>
      <c r="B102" s="13"/>
      <c r="C102" s="26"/>
      <c r="D102" s="65"/>
    </row>
    <row r="103" spans="1:4" ht="11.25" customHeight="1">
      <c r="A103" s="13"/>
      <c r="B103" s="13"/>
      <c r="C103" s="26"/>
      <c r="D103" s="65"/>
    </row>
    <row r="104" spans="1:4" ht="11.25" customHeight="1">
      <c r="A104" s="13"/>
      <c r="B104" s="13"/>
      <c r="C104" s="26"/>
      <c r="D104" s="65"/>
    </row>
    <row r="105" spans="1:4" ht="11.25" customHeight="1">
      <c r="A105" s="13"/>
      <c r="B105" s="13"/>
      <c r="C105" s="26"/>
      <c r="D105" s="65"/>
    </row>
    <row r="106" spans="1:4" ht="11.25" customHeight="1">
      <c r="A106" s="13"/>
      <c r="B106" s="13"/>
      <c r="C106" s="26"/>
      <c r="D106" s="65"/>
    </row>
    <row r="107" spans="1:4" ht="11.25" customHeight="1">
      <c r="A107" s="13"/>
      <c r="B107" s="13"/>
      <c r="C107" s="26"/>
      <c r="D107" s="65"/>
    </row>
    <row r="108" spans="1:4" ht="11.25" customHeight="1">
      <c r="A108" s="13"/>
      <c r="B108" s="13"/>
      <c r="C108" s="26"/>
      <c r="D108" s="65"/>
    </row>
    <row r="109" spans="1:4" ht="11.25" customHeight="1">
      <c r="A109" s="13"/>
      <c r="B109" s="13"/>
      <c r="C109" s="26"/>
      <c r="D109" s="65"/>
    </row>
    <row r="110" spans="1:4" ht="11.25" customHeight="1">
      <c r="A110" s="13"/>
      <c r="B110" s="13"/>
      <c r="C110" s="26"/>
      <c r="D110" s="65"/>
    </row>
    <row r="111" spans="1:4" ht="11.25" customHeight="1">
      <c r="A111" s="13"/>
      <c r="B111" s="13"/>
      <c r="C111" s="26"/>
      <c r="D111" s="65"/>
    </row>
    <row r="112" spans="1:4" ht="11.25" customHeight="1">
      <c r="A112" s="13"/>
      <c r="B112" s="13"/>
      <c r="C112" s="26"/>
      <c r="D112" s="65"/>
    </row>
    <row r="113" spans="1:4" ht="11.25" customHeight="1">
      <c r="A113" s="13"/>
      <c r="B113" s="13"/>
      <c r="C113" s="26"/>
      <c r="D113" s="65"/>
    </row>
    <row r="114" spans="1:4" ht="11.25" customHeight="1">
      <c r="A114" s="13"/>
      <c r="B114" s="13"/>
      <c r="C114" s="26"/>
      <c r="D114" s="65"/>
    </row>
    <row r="115" spans="1:4" ht="11.25" customHeight="1">
      <c r="A115" s="13"/>
      <c r="B115" s="13"/>
      <c r="C115" s="26"/>
      <c r="D115" s="65"/>
    </row>
    <row r="116" spans="1:4" ht="11.25" customHeight="1">
      <c r="A116" s="13"/>
      <c r="B116" s="13"/>
      <c r="C116" s="26"/>
      <c r="D116" s="65"/>
    </row>
    <row r="117" spans="1:4" ht="11.25" customHeight="1">
      <c r="A117" s="13"/>
      <c r="B117" s="13"/>
      <c r="C117" s="26"/>
      <c r="D117" s="65"/>
    </row>
    <row r="118" spans="1:4" ht="11.25" customHeight="1">
      <c r="A118" s="13"/>
      <c r="B118" s="13"/>
      <c r="C118" s="26"/>
      <c r="D118" s="65"/>
    </row>
    <row r="119" spans="1:4" ht="11.25" customHeight="1">
      <c r="A119" s="13"/>
      <c r="B119" s="13"/>
      <c r="C119" s="26"/>
      <c r="D119" s="65"/>
    </row>
    <row r="120" spans="1:4" ht="11.25" customHeight="1">
      <c r="A120" s="13"/>
      <c r="B120" s="13"/>
      <c r="C120" s="26"/>
      <c r="D120" s="65"/>
    </row>
    <row r="121" spans="1:4" ht="11.25" customHeight="1">
      <c r="A121" s="13"/>
      <c r="B121" s="13"/>
      <c r="C121" s="26"/>
      <c r="D121" s="65"/>
    </row>
    <row r="122" ht="23.25" customHeight="1">
      <c r="A122" s="13"/>
    </row>
    <row r="123" ht="9.75" customHeight="1"/>
    <row r="124" spans="1:3" ht="12.75" customHeight="1">
      <c r="A124" s="26"/>
      <c r="B124" s="26"/>
      <c r="C124" s="4"/>
    </row>
  </sheetData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9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bukhgalter</cp:lastModifiedBy>
  <cp:lastPrinted>2015-05-07T07:06:02Z</cp:lastPrinted>
  <dcterms:created xsi:type="dcterms:W3CDTF">1999-06-18T11:49:53Z</dcterms:created>
  <dcterms:modified xsi:type="dcterms:W3CDTF">2015-05-07T07:06:35Z</dcterms:modified>
  <cp:category/>
  <cp:version/>
  <cp:contentType/>
  <cp:contentStatus/>
</cp:coreProperties>
</file>